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613ED35E-D6D0-4757-A5FB-9DA7B29CF60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2" l="1"/>
  <c r="M37" i="2"/>
  <c r="M36" i="2"/>
  <c r="M35" i="2"/>
  <c r="M34" i="2"/>
  <c r="M33" i="2"/>
  <c r="M32" i="2"/>
  <c r="M31" i="2"/>
  <c r="M30" i="2"/>
  <c r="M29" i="2"/>
  <c r="M28" i="2"/>
  <c r="M26" i="2"/>
  <c r="M25" i="2"/>
  <c r="M24" i="2"/>
  <c r="M23" i="2"/>
  <c r="M22" i="2"/>
  <c r="M21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<sst xmlns="http://schemas.openxmlformats.org/spreadsheetml/2006/main" count="824" uniqueCount="128">
  <si>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</si>
  <si>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</si>
  <si>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</si>
  <si>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</si>
  <si>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</si>
  <si>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</si>
  <si>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</si>
  <si>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</si>
  <si>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</si>
  <si>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</si>
  <si>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</si>
  <si>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</si>
  <si>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</si>
  <si>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</si>
  <si>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</si>
  <si>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</si>
  <si>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</si>
  <si>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</si>
  <si>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</si>
  <si>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</si>
  <si>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</si>
  <si>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</si>
  <si>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</si>
  <si>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Shaping Machine( JMT 450)</t>
  </si>
  <si>
    <t xml:space="preserve">Power Hacksaw - 250 mm </t>
  </si>
  <si>
    <t>Pillar Type Drilling  Machine -25 mm</t>
  </si>
  <si>
    <t>Pedestal Grinding Machine</t>
  </si>
  <si>
    <t xml:space="preserve">Vertical Milling Machine </t>
  </si>
  <si>
    <t xml:space="preserve">Surface Grinding Machine </t>
  </si>
  <si>
    <t xml:space="preserve">Linear Height guage(2D Measurement System) </t>
  </si>
  <si>
    <t xml:space="preserve">Universal Milling Machine </t>
  </si>
  <si>
    <t xml:space="preserve">Cylindrical Grinding Machine </t>
  </si>
  <si>
    <t xml:space="preserve">CNC Milling Machine </t>
  </si>
  <si>
    <t>Shaping Machine</t>
  </si>
  <si>
    <t>Radial Drilling Machine</t>
  </si>
  <si>
    <t>CNC Lathe Machines</t>
  </si>
  <si>
    <t>CNC Wire Cut EDM</t>
  </si>
  <si>
    <t>CNC Simulator</t>
  </si>
  <si>
    <t xml:space="preserve">Conventional Lathe Machine  </t>
  </si>
  <si>
    <t>CNC CMM</t>
  </si>
  <si>
    <t>CNC EDM</t>
  </si>
  <si>
    <t xml:space="preserve">Machine Tools Traders (Madras) Chennai </t>
  </si>
  <si>
    <t xml:space="preserve">TOP ENGINEERS( Batala) Panjab </t>
  </si>
  <si>
    <t xml:space="preserve">KRISHNA MACHINE TOOLS Secunderabad </t>
  </si>
  <si>
    <t xml:space="preserve">Innovative Automation Products ,Satara(MH) </t>
  </si>
  <si>
    <t xml:space="preserve">Macpower CNC Machine Limited, New Delhi </t>
  </si>
  <si>
    <t>Manav Marketing Pvt. Ltd. Chennai</t>
  </si>
  <si>
    <t>Electronica HiTech Machine Tools Pvt. Ltd Pune</t>
  </si>
  <si>
    <t>Jk Machine Tools, Rajkot, Gujarat</t>
  </si>
  <si>
    <t>Electronica Mechatronica  Pvt. Ltd Pune</t>
  </si>
  <si>
    <t>Makino India Pvt. Ltd., Bangalore</t>
  </si>
  <si>
    <t>UM-2</t>
  </si>
  <si>
    <t>CG-500</t>
  </si>
  <si>
    <t>MacPower V-1587</t>
  </si>
  <si>
    <t>KSM-350</t>
  </si>
  <si>
    <t>KRD-40</t>
  </si>
  <si>
    <t>VX-200</t>
  </si>
  <si>
    <t>VF-2</t>
  </si>
  <si>
    <t>Tool Master 6S</t>
  </si>
  <si>
    <t>NCG Dual Simulator</t>
  </si>
  <si>
    <t>JKLM1500-2</t>
  </si>
  <si>
    <t>JKLM2000-3</t>
  </si>
  <si>
    <t>RUBY CNC 785</t>
  </si>
  <si>
    <t>EDGE 3i</t>
  </si>
  <si>
    <t>NA</t>
  </si>
  <si>
    <t>CIPET:CSTS, Dehradun</t>
  </si>
  <si>
    <t xml:space="preserve">TOOL ROOM </t>
  </si>
  <si>
    <t>www.cipet.gov.in</t>
  </si>
  <si>
    <t>Running</t>
  </si>
  <si>
    <t>JMT-450</t>
  </si>
  <si>
    <t>Basic Cost(Rs. in lakh)</t>
  </si>
  <si>
    <t>dehradun@cipet.gov.in</t>
  </si>
  <si>
    <t>toolroom-dehradun@cipet.gov.in</t>
  </si>
  <si>
    <t>38/1/2018-19</t>
  </si>
  <si>
    <t>38/2/2018-19</t>
  </si>
  <si>
    <t>SCS-5010</t>
  </si>
  <si>
    <t xml:space="preserve">  PG-103</t>
  </si>
  <si>
    <t>THM300</t>
  </si>
  <si>
    <t xml:space="preserve"> THM300</t>
  </si>
  <si>
    <t xml:space="preserve"> TDP25</t>
  </si>
  <si>
    <t>TDP25</t>
  </si>
  <si>
    <t xml:space="preserve"> AMAN1270</t>
  </si>
  <si>
    <t xml:space="preserve"> THSG 500        </t>
  </si>
  <si>
    <t xml:space="preserve">  HM-625</t>
  </si>
  <si>
    <t>AK19-20/5</t>
  </si>
  <si>
    <t>2018-19</t>
  </si>
  <si>
    <t>HG-443</t>
  </si>
  <si>
    <t>18-19/61</t>
  </si>
  <si>
    <t>18-19/62</t>
  </si>
  <si>
    <t>V6-004</t>
  </si>
  <si>
    <t>MP2-021</t>
  </si>
  <si>
    <t>MP2-022</t>
  </si>
  <si>
    <t>08/19-20</t>
  </si>
  <si>
    <t>09/19-20</t>
  </si>
  <si>
    <t>-</t>
  </si>
  <si>
    <t>EK52757</t>
  </si>
  <si>
    <t>EK52756</t>
  </si>
  <si>
    <t>RB-785-C-014</t>
  </si>
  <si>
    <t>7 / 18</t>
  </si>
  <si>
    <t>8 / 18</t>
  </si>
  <si>
    <t xml:space="preserve">Pre sizing of workpiece </t>
  </si>
  <si>
    <t>Cutting of raw Material</t>
  </si>
  <si>
    <t>Drilling of Workpiece</t>
  </si>
  <si>
    <t>Sharping of Cutting Tools</t>
  </si>
  <si>
    <t>Machining of  Workpiece</t>
  </si>
  <si>
    <t>Maintain the sizing and grinding of workpiece</t>
  </si>
  <si>
    <t>For Dimensioning</t>
  </si>
  <si>
    <t>Maintain the sizing and grinding of round workpiece</t>
  </si>
  <si>
    <t>Machining of  Cylindrical Workpiece</t>
  </si>
  <si>
    <t>Precision Machining of  Workpiece through Wire</t>
  </si>
  <si>
    <t>For Training of Long term and short terms students</t>
  </si>
  <si>
    <t xml:space="preserve">Precision Machining of  Workpiece through Electrode </t>
  </si>
  <si>
    <t>info@mtt1970.com</t>
  </si>
  <si>
    <t>samroy189@gmail.com</t>
  </si>
  <si>
    <t>krishna.machines@gmail.com</t>
  </si>
  <si>
    <t>sales@innovativedro.com</t>
  </si>
  <si>
    <t>tenders@macpowercnc.com</t>
  </si>
  <si>
    <t>kuljeet@makino.co.in</t>
  </si>
  <si>
    <t xml:space="preserve">	msupport@electronicaems.com</t>
  </si>
  <si>
    <t>info@jkmachinetools.net</t>
  </si>
  <si>
    <t xml:space="preserve">	psk@manavmarketing.com</t>
  </si>
  <si>
    <t>psk@manavmarketing.com</t>
  </si>
  <si>
    <t>dtg@electronicahitech.com</t>
  </si>
  <si>
    <t>Machine shifted form CIPET:IPT, Bhubaneswar 
(Serial No. not mentioned on Machine)</t>
  </si>
  <si>
    <t>CIPET:CSTS- Dehradun</t>
  </si>
  <si>
    <t>External</t>
  </si>
  <si>
    <t>Ministry of Chemical &amp; Fertilizers,                                Department of Chemical &amp; Petrochemical , Govt. of India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</si>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</sst>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9"/>
      <color theme="1"/>
      <name val="Calibri "/>
    </font>
    <font>
      <sz val="9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rishna.machines@gmail.com" TargetMode="External"/><Relationship Id="rId18" Type="http://schemas.openxmlformats.org/officeDocument/2006/relationships/hyperlink" Target="mailto:krishna.machines@gmail.com" TargetMode="External"/><Relationship Id="rId26" Type="http://schemas.openxmlformats.org/officeDocument/2006/relationships/hyperlink" Target="mailto:tenders@macpowercnc.com" TargetMode="External"/><Relationship Id="rId21" Type="http://schemas.openxmlformats.org/officeDocument/2006/relationships/hyperlink" Target="mailto:krishna.machines@gmail.com" TargetMode="External"/><Relationship Id="rId34" Type="http://schemas.openxmlformats.org/officeDocument/2006/relationships/hyperlink" Target="mailto:dtg@electronicahitech.com" TargetMode="External"/><Relationship Id="rId7" Type="http://schemas.openxmlformats.org/officeDocument/2006/relationships/hyperlink" Target="mailto:info@mtt1970.com" TargetMode="External"/><Relationship Id="rId12" Type="http://schemas.openxmlformats.org/officeDocument/2006/relationships/hyperlink" Target="mailto:samroy189@gmail.com" TargetMode="External"/><Relationship Id="rId17" Type="http://schemas.openxmlformats.org/officeDocument/2006/relationships/hyperlink" Target="mailto:krishna.machines@gmail.com" TargetMode="External"/><Relationship Id="rId25" Type="http://schemas.openxmlformats.org/officeDocument/2006/relationships/hyperlink" Target="mailto:sales@innovativedro.com" TargetMode="External"/><Relationship Id="rId33" Type="http://schemas.openxmlformats.org/officeDocument/2006/relationships/hyperlink" Target="mailto:psk@manavmarketing.com" TargetMode="External"/><Relationship Id="rId38" Type="http://schemas.openxmlformats.org/officeDocument/2006/relationships/queryTable" Target="../queryTables/queryTable1.xm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krishna.machines@gmail.com" TargetMode="External"/><Relationship Id="rId20" Type="http://schemas.openxmlformats.org/officeDocument/2006/relationships/hyperlink" Target="mailto:krishna.machines@gmail.com" TargetMode="External"/><Relationship Id="rId29" Type="http://schemas.openxmlformats.org/officeDocument/2006/relationships/hyperlink" Target="mailto:kuljeet@makino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toolroom-dehradun@cipet.gov.in" TargetMode="External"/><Relationship Id="rId11" Type="http://schemas.openxmlformats.org/officeDocument/2006/relationships/hyperlink" Target="mailto:samroy189@gmail.com" TargetMode="External"/><Relationship Id="rId24" Type="http://schemas.openxmlformats.org/officeDocument/2006/relationships/hyperlink" Target="mailto:krishna.machines@gmail.com" TargetMode="External"/><Relationship Id="rId32" Type="http://schemas.openxmlformats.org/officeDocument/2006/relationships/hyperlink" Target="mailto:info@jkmachinetools.ne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toolroom-dehradun@cipet.gov.in" TargetMode="External"/><Relationship Id="rId15" Type="http://schemas.openxmlformats.org/officeDocument/2006/relationships/hyperlink" Target="mailto:krishna.machines@gmail.com" TargetMode="External"/><Relationship Id="rId23" Type="http://schemas.openxmlformats.org/officeDocument/2006/relationships/hyperlink" Target="mailto:krishna.machines@gmail.com" TargetMode="External"/><Relationship Id="rId28" Type="http://schemas.openxmlformats.org/officeDocument/2006/relationships/hyperlink" Target="mailto:tenders@macpowercnc.com" TargetMode="External"/><Relationship Id="rId36" Type="http://schemas.openxmlformats.org/officeDocument/2006/relationships/hyperlink" Target="mailto:psk@manavmarketing.com" TargetMode="External"/><Relationship Id="rId10" Type="http://schemas.openxmlformats.org/officeDocument/2006/relationships/hyperlink" Target="mailto:info@mtt1970.com" TargetMode="External"/><Relationship Id="rId19" Type="http://schemas.openxmlformats.org/officeDocument/2006/relationships/hyperlink" Target="mailto:krishna.machines@gmail.com" TargetMode="External"/><Relationship Id="rId31" Type="http://schemas.openxmlformats.org/officeDocument/2006/relationships/hyperlink" Target="mailto:info@jkmachinetools.net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info@mtt1970.com" TargetMode="External"/><Relationship Id="rId14" Type="http://schemas.openxmlformats.org/officeDocument/2006/relationships/hyperlink" Target="mailto:krishna.machines@gmail.com" TargetMode="External"/><Relationship Id="rId22" Type="http://schemas.openxmlformats.org/officeDocument/2006/relationships/hyperlink" Target="mailto:krishna.machines@gmail.com" TargetMode="External"/><Relationship Id="rId27" Type="http://schemas.openxmlformats.org/officeDocument/2006/relationships/hyperlink" Target="mailto:tenders@macpowercnc.com" TargetMode="External"/><Relationship Id="rId30" Type="http://schemas.openxmlformats.org/officeDocument/2006/relationships/hyperlink" Target="mailto:kuljeet@makino.co.in" TargetMode="External"/><Relationship Id="rId35" Type="http://schemas.openxmlformats.org/officeDocument/2006/relationships/hyperlink" Target="mailto:dtg@electronicahitech.com" TargetMode="External"/><Relationship Id="rId8" Type="http://schemas.openxmlformats.org/officeDocument/2006/relationships/hyperlink" Target="mailto:info@mtt1970.com" TargetMode="External"/><Relationship Id="rId3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workbookViewId="0">
      <selection activeCell="P3" sqref="P3:P42"/>
    </sheetView>
  </sheetViews>
  <sheetFormatPr defaultRowHeight="12.75"/>
  <cols>
    <col min="1" max="1" width="33.140625" customWidth="1"/>
    <col min="2" max="2" width="27.140625" customWidth="1"/>
    <col min="3" max="3" width="15.42578125" customWidth="1"/>
    <col min="4" max="4" width="36.42578125" customWidth="1"/>
    <col min="5" max="5" width="22.140625" customWidth="1"/>
    <col min="6" max="6" width="21.5703125" customWidth="1"/>
    <col min="7" max="7" width="22.7109375" style="1" customWidth="1"/>
    <col min="8" max="8" width="39.140625" bestFit="1" customWidth="1"/>
    <col min="9" max="9" width="20.140625" bestFit="1" customWidth="1"/>
    <col min="10" max="10" width="33.5703125" customWidth="1"/>
    <col min="11" max="11" width="22.7109375" customWidth="1"/>
    <col min="12" max="12" width="18.140625" bestFit="1" customWidth="1"/>
    <col min="13" max="13" width="18.570312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1.42578125" customWidth="1"/>
    <col min="21" max="21" width="26.140625" customWidth="1"/>
    <col min="22" max="22" width="19.28515625" customWidth="1"/>
    <col min="23" max="23" width="24" customWidth="1"/>
    <col min="24" max="24" width="29.7109375" customWidth="1"/>
  </cols>
  <sheetData>
    <row r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70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4" ht="53.25" customHeight="1">
      <c r="A2" s="10" t="s">
        <v>23</v>
      </c>
      <c r="B2" s="10" t="s">
        <v>94</v>
      </c>
      <c r="C2" s="14" t="s">
        <v>124</v>
      </c>
      <c r="D2" s="10" t="s">
        <v>41</v>
      </c>
      <c r="E2" s="10" t="s">
        <v>69</v>
      </c>
      <c r="F2" s="10" t="s">
        <v>123</v>
      </c>
      <c r="G2" s="5" t="s">
        <v>125</v>
      </c>
      <c r="H2" s="14" t="s">
        <v>126</v>
      </c>
      <c r="I2" s="2" t="s">
        <v>64</v>
      </c>
      <c r="J2" s="6" t="s">
        <v>100</v>
      </c>
      <c r="K2" s="6" t="s">
        <v>66</v>
      </c>
      <c r="L2" s="6" t="s">
        <v>65</v>
      </c>
      <c r="M2" s="11">
        <v>1.8154399999999999</v>
      </c>
      <c r="N2" s="7" t="s">
        <v>67</v>
      </c>
      <c r="O2" s="6" t="s">
        <v>68</v>
      </c>
      <c r="P2" s="6" t="s">
        <v>127</v>
      </c>
      <c r="Q2" s="6"/>
      <c r="R2" s="6"/>
      <c r="S2" s="6"/>
      <c r="T2" s="8" t="s">
        <v>41</v>
      </c>
      <c r="U2" s="7" t="s">
        <v>112</v>
      </c>
      <c r="V2" s="6" t="s">
        <v>65</v>
      </c>
      <c r="W2" s="7" t="s">
        <v>71</v>
      </c>
      <c r="X2" s="7" t="s">
        <v>72</v>
      </c>
    </row>
    <row r="3" spans="1:24" ht="38.25">
      <c r="A3" s="10" t="s">
        <v>24</v>
      </c>
      <c r="B3" s="10" t="s">
        <v>94</v>
      </c>
      <c r="C3" s="14" t="s">
        <v>124</v>
      </c>
      <c r="D3" s="10" t="s">
        <v>42</v>
      </c>
      <c r="E3" s="10" t="s">
        <v>77</v>
      </c>
      <c r="F3" s="10" t="s">
        <v>85</v>
      </c>
      <c r="G3" s="5" t="s">
        <v>125</v>
      </c>
      <c r="H3" s="14" t="s">
        <v>126</v>
      </c>
      <c r="I3" s="2" t="s">
        <v>64</v>
      </c>
      <c r="J3" s="6" t="s">
        <v>101</v>
      </c>
      <c r="K3" s="6" t="s">
        <v>66</v>
      </c>
      <c r="L3" s="6" t="s">
        <v>65</v>
      </c>
      <c r="M3" s="11">
        <f>2.31516/2</f>
        <v>1.1575800000000001</v>
      </c>
      <c r="N3" s="7" t="s">
        <v>67</v>
      </c>
      <c r="O3" s="6" t="s">
        <v>68</v>
      </c>
      <c r="P3" s="6" t="s">
        <v>127</v>
      </c>
      <c r="Q3" s="6"/>
      <c r="R3" s="6"/>
      <c r="S3" s="6"/>
      <c r="T3" s="8" t="s">
        <v>42</v>
      </c>
      <c r="U3" s="7" t="s">
        <v>113</v>
      </c>
      <c r="V3" s="6" t="s">
        <v>65</v>
      </c>
      <c r="W3" s="7" t="s">
        <v>71</v>
      </c>
      <c r="X3" s="7" t="s">
        <v>72</v>
      </c>
    </row>
    <row r="4" spans="1:24" ht="38.25">
      <c r="A4" s="10" t="s">
        <v>24</v>
      </c>
      <c r="B4" s="10" t="s">
        <v>94</v>
      </c>
      <c r="C4" s="14" t="s">
        <v>124</v>
      </c>
      <c r="D4" s="10" t="s">
        <v>42</v>
      </c>
      <c r="E4" s="10" t="s">
        <v>78</v>
      </c>
      <c r="F4" s="10" t="s">
        <v>85</v>
      </c>
      <c r="G4" s="5" t="s">
        <v>125</v>
      </c>
      <c r="H4" s="14" t="s">
        <v>126</v>
      </c>
      <c r="I4" s="2" t="s">
        <v>64</v>
      </c>
      <c r="J4" s="6" t="s">
        <v>101</v>
      </c>
      <c r="K4" s="6" t="s">
        <v>66</v>
      </c>
      <c r="L4" s="6" t="s">
        <v>65</v>
      </c>
      <c r="M4" s="11">
        <f>2.31516/2</f>
        <v>1.1575800000000001</v>
      </c>
      <c r="N4" s="7" t="s">
        <v>67</v>
      </c>
      <c r="O4" s="6" t="s">
        <v>68</v>
      </c>
      <c r="P4" s="6" t="s">
        <v>127</v>
      </c>
      <c r="Q4" s="6"/>
      <c r="R4" s="6"/>
      <c r="S4" s="6"/>
      <c r="T4" s="8" t="s">
        <v>42</v>
      </c>
      <c r="U4" s="7" t="s">
        <v>113</v>
      </c>
      <c r="V4" s="6" t="s">
        <v>65</v>
      </c>
      <c r="W4" s="7" t="s">
        <v>71</v>
      </c>
      <c r="X4" s="7" t="s">
        <v>72</v>
      </c>
    </row>
    <row r="5" spans="1:24" ht="38.25">
      <c r="A5" s="10" t="s">
        <v>25</v>
      </c>
      <c r="B5" s="10" t="s">
        <v>94</v>
      </c>
      <c r="C5" s="14" t="s">
        <v>124</v>
      </c>
      <c r="D5" s="10" t="s">
        <v>42</v>
      </c>
      <c r="E5" s="10" t="s">
        <v>79</v>
      </c>
      <c r="F5" s="10" t="s">
        <v>85</v>
      </c>
      <c r="G5" s="5" t="s">
        <v>125</v>
      </c>
      <c r="H5" s="14" t="s">
        <v>126</v>
      </c>
      <c r="I5" s="2" t="s">
        <v>64</v>
      </c>
      <c r="J5" s="6" t="s">
        <v>102</v>
      </c>
      <c r="K5" s="6" t="s">
        <v>66</v>
      </c>
      <c r="L5" s="6" t="s">
        <v>65</v>
      </c>
      <c r="M5" s="11">
        <f>0.9558/2</f>
        <v>0.47789999999999999</v>
      </c>
      <c r="N5" s="7" t="s">
        <v>67</v>
      </c>
      <c r="O5" s="6" t="s">
        <v>68</v>
      </c>
      <c r="P5" s="6" t="s">
        <v>127</v>
      </c>
      <c r="Q5" s="6"/>
      <c r="R5" s="6"/>
      <c r="S5" s="6"/>
      <c r="T5" s="8" t="s">
        <v>42</v>
      </c>
      <c r="U5" s="7" t="s">
        <v>113</v>
      </c>
      <c r="V5" s="6" t="s">
        <v>65</v>
      </c>
      <c r="W5" s="7" t="s">
        <v>71</v>
      </c>
      <c r="X5" s="7" t="s">
        <v>72</v>
      </c>
    </row>
    <row r="6" spans="1:24" ht="38.25">
      <c r="A6" s="10" t="s">
        <v>25</v>
      </c>
      <c r="B6" s="10" t="s">
        <v>94</v>
      </c>
      <c r="C6" s="14" t="s">
        <v>124</v>
      </c>
      <c r="D6" s="10" t="s">
        <v>42</v>
      </c>
      <c r="E6" s="10" t="s">
        <v>80</v>
      </c>
      <c r="F6" s="10" t="s">
        <v>85</v>
      </c>
      <c r="G6" s="5" t="s">
        <v>125</v>
      </c>
      <c r="H6" s="14" t="s">
        <v>126</v>
      </c>
      <c r="I6" s="2" t="s">
        <v>64</v>
      </c>
      <c r="J6" s="6" t="s">
        <v>102</v>
      </c>
      <c r="K6" s="6" t="s">
        <v>66</v>
      </c>
      <c r="L6" s="6" t="s">
        <v>65</v>
      </c>
      <c r="M6" s="11">
        <f>0.9558/2</f>
        <v>0.47789999999999999</v>
      </c>
      <c r="N6" s="7" t="s">
        <v>67</v>
      </c>
      <c r="O6" s="6" t="s">
        <v>68</v>
      </c>
      <c r="P6" s="6" t="s">
        <v>127</v>
      </c>
      <c r="Q6" s="6"/>
      <c r="R6" s="6"/>
      <c r="S6" s="6"/>
      <c r="T6" s="8" t="s">
        <v>42</v>
      </c>
      <c r="U6" s="7" t="s">
        <v>113</v>
      </c>
      <c r="V6" s="6" t="s">
        <v>65</v>
      </c>
      <c r="W6" s="7" t="s">
        <v>71</v>
      </c>
      <c r="X6" s="7" t="s">
        <v>72</v>
      </c>
    </row>
    <row r="7" spans="1:24" ht="38.25">
      <c r="A7" s="10" t="s">
        <v>26</v>
      </c>
      <c r="B7" s="10" t="s">
        <v>94</v>
      </c>
      <c r="C7" s="14" t="s">
        <v>124</v>
      </c>
      <c r="D7" s="10" t="s">
        <v>43</v>
      </c>
      <c r="E7" s="10" t="s">
        <v>76</v>
      </c>
      <c r="F7" s="10" t="s">
        <v>98</v>
      </c>
      <c r="G7" s="5" t="s">
        <v>125</v>
      </c>
      <c r="H7" s="14" t="s">
        <v>126</v>
      </c>
      <c r="I7" s="2" t="s">
        <v>64</v>
      </c>
      <c r="J7" s="6" t="s">
        <v>103</v>
      </c>
      <c r="K7" s="6" t="s">
        <v>66</v>
      </c>
      <c r="L7" s="6" t="s">
        <v>65</v>
      </c>
      <c r="M7" s="12">
        <f>0.8496/2</f>
        <v>0.42480000000000001</v>
      </c>
      <c r="N7" s="7" t="s">
        <v>67</v>
      </c>
      <c r="O7" s="6" t="s">
        <v>68</v>
      </c>
      <c r="P7" s="6" t="s">
        <v>127</v>
      </c>
      <c r="Q7" s="6"/>
      <c r="R7" s="6"/>
      <c r="S7" s="6"/>
      <c r="T7" s="8" t="s">
        <v>43</v>
      </c>
      <c r="U7" s="9" t="s">
        <v>114</v>
      </c>
      <c r="V7" s="6" t="s">
        <v>65</v>
      </c>
      <c r="W7" s="7" t="s">
        <v>71</v>
      </c>
      <c r="X7" s="7" t="s">
        <v>72</v>
      </c>
    </row>
    <row r="8" spans="1:24" ht="38.25">
      <c r="A8" s="10" t="s">
        <v>26</v>
      </c>
      <c r="B8" s="10" t="s">
        <v>94</v>
      </c>
      <c r="C8" s="14" t="s">
        <v>124</v>
      </c>
      <c r="D8" s="10" t="s">
        <v>43</v>
      </c>
      <c r="E8" s="10" t="s">
        <v>76</v>
      </c>
      <c r="F8" s="10" t="s">
        <v>99</v>
      </c>
      <c r="G8" s="5" t="s">
        <v>125</v>
      </c>
      <c r="H8" s="14" t="s">
        <v>126</v>
      </c>
      <c r="I8" s="2" t="s">
        <v>64</v>
      </c>
      <c r="J8" s="6" t="s">
        <v>103</v>
      </c>
      <c r="K8" s="6" t="s">
        <v>66</v>
      </c>
      <c r="L8" s="6" t="s">
        <v>65</v>
      </c>
      <c r="M8" s="12">
        <f>0.8496/2</f>
        <v>0.42480000000000001</v>
      </c>
      <c r="N8" s="7" t="s">
        <v>67</v>
      </c>
      <c r="O8" s="6" t="s">
        <v>68</v>
      </c>
      <c r="P8" s="6" t="s">
        <v>127</v>
      </c>
      <c r="Q8" s="6"/>
      <c r="R8" s="6"/>
      <c r="S8" s="6"/>
      <c r="T8" s="8" t="s">
        <v>43</v>
      </c>
      <c r="U8" s="9" t="s">
        <v>114</v>
      </c>
      <c r="V8" s="6" t="s">
        <v>65</v>
      </c>
      <c r="W8" s="7" t="s">
        <v>71</v>
      </c>
      <c r="X8" s="7" t="s">
        <v>72</v>
      </c>
    </row>
    <row r="9" spans="1:24" ht="38.25">
      <c r="A9" s="10" t="s">
        <v>27</v>
      </c>
      <c r="B9" s="10" t="s">
        <v>94</v>
      </c>
      <c r="C9" s="14" t="s">
        <v>124</v>
      </c>
      <c r="D9" s="10" t="s">
        <v>41</v>
      </c>
      <c r="E9" s="10" t="s">
        <v>81</v>
      </c>
      <c r="F9" s="10" t="s">
        <v>87</v>
      </c>
      <c r="G9" s="5" t="s">
        <v>125</v>
      </c>
      <c r="H9" s="14" t="s">
        <v>126</v>
      </c>
      <c r="I9" s="2" t="s">
        <v>64</v>
      </c>
      <c r="J9" s="6" t="s">
        <v>104</v>
      </c>
      <c r="K9" s="6" t="s">
        <v>66</v>
      </c>
      <c r="L9" s="6" t="s">
        <v>65</v>
      </c>
      <c r="M9" s="11">
        <f>17.464/2</f>
        <v>8.7319999999999993</v>
      </c>
      <c r="N9" s="7" t="s">
        <v>67</v>
      </c>
      <c r="O9" s="6" t="s">
        <v>68</v>
      </c>
      <c r="P9" s="6" t="s">
        <v>127</v>
      </c>
      <c r="Q9" s="6"/>
      <c r="R9" s="6"/>
      <c r="S9" s="6"/>
      <c r="T9" s="8" t="s">
        <v>41</v>
      </c>
      <c r="U9" s="7" t="s">
        <v>112</v>
      </c>
      <c r="V9" s="6" t="s">
        <v>65</v>
      </c>
      <c r="W9" s="7" t="s">
        <v>71</v>
      </c>
      <c r="X9" s="7" t="s">
        <v>72</v>
      </c>
    </row>
    <row r="10" spans="1:24" ht="38.25">
      <c r="A10" s="10" t="s">
        <v>27</v>
      </c>
      <c r="B10" s="10" t="s">
        <v>94</v>
      </c>
      <c r="C10" s="14" t="s">
        <v>124</v>
      </c>
      <c r="D10" s="10" t="s">
        <v>41</v>
      </c>
      <c r="E10" s="10" t="s">
        <v>81</v>
      </c>
      <c r="F10" s="10" t="s">
        <v>88</v>
      </c>
      <c r="G10" s="5" t="s">
        <v>125</v>
      </c>
      <c r="H10" s="14" t="s">
        <v>126</v>
      </c>
      <c r="I10" s="2" t="s">
        <v>64</v>
      </c>
      <c r="J10" s="6" t="s">
        <v>104</v>
      </c>
      <c r="K10" s="6" t="s">
        <v>66</v>
      </c>
      <c r="L10" s="6" t="s">
        <v>65</v>
      </c>
      <c r="M10" s="11">
        <f>17.464/2</f>
        <v>8.7319999999999993</v>
      </c>
      <c r="N10" s="7" t="s">
        <v>67</v>
      </c>
      <c r="O10" s="6" t="s">
        <v>68</v>
      </c>
      <c r="P10" s="6" t="s">
        <v>127</v>
      </c>
      <c r="Q10" s="6"/>
      <c r="R10" s="6"/>
      <c r="S10" s="6"/>
      <c r="T10" s="8" t="s">
        <v>41</v>
      </c>
      <c r="U10" s="7" t="s">
        <v>112</v>
      </c>
      <c r="V10" s="6" t="s">
        <v>65</v>
      </c>
      <c r="W10" s="7" t="s">
        <v>71</v>
      </c>
      <c r="X10" s="7" t="s">
        <v>72</v>
      </c>
    </row>
    <row r="11" spans="1:24" ht="38.25">
      <c r="A11" s="10" t="s">
        <v>28</v>
      </c>
      <c r="B11" s="10" t="s">
        <v>94</v>
      </c>
      <c r="C11" s="14" t="s">
        <v>124</v>
      </c>
      <c r="D11" s="10" t="s">
        <v>42</v>
      </c>
      <c r="E11" s="10" t="s">
        <v>82</v>
      </c>
      <c r="F11" s="10" t="s">
        <v>73</v>
      </c>
      <c r="G11" s="5" t="s">
        <v>125</v>
      </c>
      <c r="H11" s="14" t="s">
        <v>126</v>
      </c>
      <c r="I11" s="2" t="s">
        <v>64</v>
      </c>
      <c r="J11" s="8" t="s">
        <v>105</v>
      </c>
      <c r="K11" s="6" t="s">
        <v>66</v>
      </c>
      <c r="L11" s="6" t="s">
        <v>65</v>
      </c>
      <c r="M11" s="11">
        <f>10.4/2</f>
        <v>5.2</v>
      </c>
      <c r="N11" s="7" t="s">
        <v>67</v>
      </c>
      <c r="O11" s="6" t="s">
        <v>68</v>
      </c>
      <c r="P11" s="6" t="s">
        <v>127</v>
      </c>
      <c r="Q11" s="6"/>
      <c r="R11" s="6"/>
      <c r="S11" s="6"/>
      <c r="T11" s="8" t="s">
        <v>42</v>
      </c>
      <c r="U11" s="7" t="s">
        <v>113</v>
      </c>
      <c r="V11" s="6" t="s">
        <v>65</v>
      </c>
      <c r="W11" s="7" t="s">
        <v>71</v>
      </c>
      <c r="X11" s="7" t="s">
        <v>72</v>
      </c>
    </row>
    <row r="12" spans="1:24" ht="38.25">
      <c r="A12" s="10" t="s">
        <v>28</v>
      </c>
      <c r="B12" s="10" t="s">
        <v>94</v>
      </c>
      <c r="C12" s="14" t="s">
        <v>124</v>
      </c>
      <c r="D12" s="10" t="s">
        <v>42</v>
      </c>
      <c r="E12" s="10" t="s">
        <v>82</v>
      </c>
      <c r="F12" s="10" t="s">
        <v>74</v>
      </c>
      <c r="G12" s="5" t="s">
        <v>125</v>
      </c>
      <c r="H12" s="14" t="s">
        <v>126</v>
      </c>
      <c r="I12" s="2" t="s">
        <v>64</v>
      </c>
      <c r="J12" s="8" t="s">
        <v>105</v>
      </c>
      <c r="K12" s="6" t="s">
        <v>66</v>
      </c>
      <c r="L12" s="6" t="s">
        <v>65</v>
      </c>
      <c r="M12" s="11">
        <f>10.4/2</f>
        <v>5.2</v>
      </c>
      <c r="N12" s="7" t="s">
        <v>67</v>
      </c>
      <c r="O12" s="6" t="s">
        <v>68</v>
      </c>
      <c r="P12" s="6" t="s">
        <v>127</v>
      </c>
      <c r="Q12" s="6"/>
      <c r="R12" s="6"/>
      <c r="S12" s="6"/>
      <c r="T12" s="8" t="s">
        <v>42</v>
      </c>
      <c r="U12" s="7" t="s">
        <v>113</v>
      </c>
      <c r="V12" s="6" t="s">
        <v>65</v>
      </c>
      <c r="W12" s="7" t="s">
        <v>71</v>
      </c>
      <c r="X12" s="7" t="s">
        <v>72</v>
      </c>
    </row>
    <row r="13" spans="1:24" ht="38.25">
      <c r="A13" s="10" t="s">
        <v>29</v>
      </c>
      <c r="B13" s="10" t="s">
        <v>94</v>
      </c>
      <c r="C13" s="14" t="s">
        <v>124</v>
      </c>
      <c r="D13" s="10" t="s">
        <v>44</v>
      </c>
      <c r="E13" s="10" t="s">
        <v>83</v>
      </c>
      <c r="F13" s="10" t="s">
        <v>86</v>
      </c>
      <c r="G13" s="5" t="s">
        <v>125</v>
      </c>
      <c r="H13" s="14" t="s">
        <v>126</v>
      </c>
      <c r="I13" s="2" t="s">
        <v>64</v>
      </c>
      <c r="J13" s="6" t="s">
        <v>106</v>
      </c>
      <c r="K13" s="6" t="s">
        <v>66</v>
      </c>
      <c r="L13" s="6" t="s">
        <v>65</v>
      </c>
      <c r="M13" s="11">
        <f>3.88/2</f>
        <v>1.94</v>
      </c>
      <c r="N13" s="7" t="s">
        <v>67</v>
      </c>
      <c r="O13" s="6" t="s">
        <v>68</v>
      </c>
      <c r="P13" s="6" t="s">
        <v>127</v>
      </c>
      <c r="Q13" s="6"/>
      <c r="R13" s="6"/>
      <c r="S13" s="6"/>
      <c r="T13" s="8" t="s">
        <v>44</v>
      </c>
      <c r="U13" s="7" t="s">
        <v>115</v>
      </c>
      <c r="V13" s="6" t="s">
        <v>65</v>
      </c>
      <c r="W13" s="7" t="s">
        <v>71</v>
      </c>
      <c r="X13" s="7" t="s">
        <v>72</v>
      </c>
    </row>
    <row r="14" spans="1:24" ht="38.25">
      <c r="A14" s="10" t="s">
        <v>30</v>
      </c>
      <c r="B14" s="10" t="s">
        <v>94</v>
      </c>
      <c r="C14" s="14" t="s">
        <v>124</v>
      </c>
      <c r="D14" s="10" t="s">
        <v>43</v>
      </c>
      <c r="E14" s="10" t="s">
        <v>51</v>
      </c>
      <c r="F14" s="10">
        <v>1927</v>
      </c>
      <c r="G14" s="5" t="s">
        <v>125</v>
      </c>
      <c r="H14" s="14" t="s">
        <v>126</v>
      </c>
      <c r="I14" s="2" t="s">
        <v>64</v>
      </c>
      <c r="J14" s="6" t="s">
        <v>104</v>
      </c>
      <c r="K14" s="6" t="s">
        <v>66</v>
      </c>
      <c r="L14" s="6" t="s">
        <v>65</v>
      </c>
      <c r="M14" s="11">
        <f>25.75/3</f>
        <v>8.5833333333333339</v>
      </c>
      <c r="N14" s="7" t="s">
        <v>67</v>
      </c>
      <c r="O14" s="6" t="s">
        <v>68</v>
      </c>
      <c r="P14" s="6" t="s">
        <v>127</v>
      </c>
      <c r="Q14" s="6"/>
      <c r="R14" s="6"/>
      <c r="S14" s="6"/>
      <c r="T14" s="8" t="s">
        <v>43</v>
      </c>
      <c r="U14" s="9" t="s">
        <v>114</v>
      </c>
      <c r="V14" s="6" t="s">
        <v>65</v>
      </c>
      <c r="W14" s="7" t="s">
        <v>71</v>
      </c>
      <c r="X14" s="7" t="s">
        <v>72</v>
      </c>
    </row>
    <row r="15" spans="1:24" ht="38.25">
      <c r="A15" s="10" t="s">
        <v>30</v>
      </c>
      <c r="B15" s="10" t="s">
        <v>94</v>
      </c>
      <c r="C15" s="14" t="s">
        <v>124</v>
      </c>
      <c r="D15" s="10" t="s">
        <v>43</v>
      </c>
      <c r="E15" s="10" t="s">
        <v>51</v>
      </c>
      <c r="F15" s="10">
        <v>1928</v>
      </c>
      <c r="G15" s="5" t="s">
        <v>125</v>
      </c>
      <c r="H15" s="14" t="s">
        <v>126</v>
      </c>
      <c r="I15" s="2" t="s">
        <v>64</v>
      </c>
      <c r="J15" s="6" t="s">
        <v>104</v>
      </c>
      <c r="K15" s="6" t="s">
        <v>66</v>
      </c>
      <c r="L15" s="6" t="s">
        <v>65</v>
      </c>
      <c r="M15" s="11">
        <f>25.75/3</f>
        <v>8.5833333333333339</v>
      </c>
      <c r="N15" s="7" t="s">
        <v>67</v>
      </c>
      <c r="O15" s="6" t="s">
        <v>68</v>
      </c>
      <c r="P15" s="6" t="s">
        <v>127</v>
      </c>
      <c r="Q15" s="6"/>
      <c r="R15" s="6"/>
      <c r="S15" s="6"/>
      <c r="T15" s="8" t="s">
        <v>43</v>
      </c>
      <c r="U15" s="9" t="s">
        <v>114</v>
      </c>
      <c r="V15" s="6" t="s">
        <v>65</v>
      </c>
      <c r="W15" s="7" t="s">
        <v>71</v>
      </c>
      <c r="X15" s="7" t="s">
        <v>72</v>
      </c>
    </row>
    <row r="16" spans="1:24" ht="38.25">
      <c r="A16" s="10" t="s">
        <v>30</v>
      </c>
      <c r="B16" s="10" t="s">
        <v>94</v>
      </c>
      <c r="C16" s="14" t="s">
        <v>124</v>
      </c>
      <c r="D16" s="10" t="s">
        <v>43</v>
      </c>
      <c r="E16" s="10" t="s">
        <v>51</v>
      </c>
      <c r="F16" s="10">
        <v>1929</v>
      </c>
      <c r="G16" s="5" t="s">
        <v>125</v>
      </c>
      <c r="H16" s="14" t="s">
        <v>126</v>
      </c>
      <c r="I16" s="2" t="s">
        <v>64</v>
      </c>
      <c r="J16" s="6" t="s">
        <v>104</v>
      </c>
      <c r="K16" s="6" t="s">
        <v>66</v>
      </c>
      <c r="L16" s="6" t="s">
        <v>65</v>
      </c>
      <c r="M16" s="11">
        <f>25.75/3</f>
        <v>8.5833333333333339</v>
      </c>
      <c r="N16" s="7" t="s">
        <v>67</v>
      </c>
      <c r="O16" s="6" t="s">
        <v>68</v>
      </c>
      <c r="P16" s="6" t="s">
        <v>127</v>
      </c>
      <c r="Q16" s="6"/>
      <c r="R16" s="6"/>
      <c r="S16" s="6"/>
      <c r="T16" s="8" t="s">
        <v>43</v>
      </c>
      <c r="U16" s="9" t="s">
        <v>114</v>
      </c>
      <c r="V16" s="6" t="s">
        <v>65</v>
      </c>
      <c r="W16" s="7" t="s">
        <v>71</v>
      </c>
      <c r="X16" s="7" t="s">
        <v>72</v>
      </c>
    </row>
    <row r="17" spans="1:24" ht="38.25">
      <c r="A17" s="10" t="s">
        <v>31</v>
      </c>
      <c r="B17" s="10" t="s">
        <v>94</v>
      </c>
      <c r="C17" s="14" t="s">
        <v>124</v>
      </c>
      <c r="D17" s="10" t="s">
        <v>43</v>
      </c>
      <c r="E17" s="10" t="s">
        <v>52</v>
      </c>
      <c r="F17" s="10">
        <v>2197</v>
      </c>
      <c r="G17" s="5" t="s">
        <v>125</v>
      </c>
      <c r="H17" s="14" t="s">
        <v>126</v>
      </c>
      <c r="I17" s="2" t="s">
        <v>64</v>
      </c>
      <c r="J17" s="8" t="s">
        <v>107</v>
      </c>
      <c r="K17" s="6" t="s">
        <v>66</v>
      </c>
      <c r="L17" s="6" t="s">
        <v>65</v>
      </c>
      <c r="M17" s="11">
        <f>18.54/3</f>
        <v>6.18</v>
      </c>
      <c r="N17" s="7" t="s">
        <v>67</v>
      </c>
      <c r="O17" s="6" t="s">
        <v>68</v>
      </c>
      <c r="P17" s="6" t="s">
        <v>127</v>
      </c>
      <c r="Q17" s="6"/>
      <c r="R17" s="6"/>
      <c r="S17" s="6"/>
      <c r="T17" s="8" t="s">
        <v>43</v>
      </c>
      <c r="U17" s="9" t="s">
        <v>114</v>
      </c>
      <c r="V17" s="6" t="s">
        <v>65</v>
      </c>
      <c r="W17" s="7" t="s">
        <v>71</v>
      </c>
      <c r="X17" s="7" t="s">
        <v>72</v>
      </c>
    </row>
    <row r="18" spans="1:24" ht="38.25">
      <c r="A18" s="10" t="s">
        <v>31</v>
      </c>
      <c r="B18" s="10" t="s">
        <v>94</v>
      </c>
      <c r="C18" s="14" t="s">
        <v>124</v>
      </c>
      <c r="D18" s="10" t="s">
        <v>43</v>
      </c>
      <c r="E18" s="10" t="s">
        <v>52</v>
      </c>
      <c r="F18" s="10">
        <v>2198</v>
      </c>
      <c r="G18" s="5" t="s">
        <v>125</v>
      </c>
      <c r="H18" s="14" t="s">
        <v>126</v>
      </c>
      <c r="I18" s="2" t="s">
        <v>64</v>
      </c>
      <c r="J18" s="8" t="s">
        <v>107</v>
      </c>
      <c r="K18" s="6" t="s">
        <v>66</v>
      </c>
      <c r="L18" s="6" t="s">
        <v>65</v>
      </c>
      <c r="M18" s="11">
        <f t="shared" ref="M18:M19" si="0">18.54/3</f>
        <v>6.18</v>
      </c>
      <c r="N18" s="7" t="s">
        <v>67</v>
      </c>
      <c r="O18" s="6" t="s">
        <v>68</v>
      </c>
      <c r="P18" s="6" t="s">
        <v>127</v>
      </c>
      <c r="Q18" s="6"/>
      <c r="R18" s="6"/>
      <c r="S18" s="6"/>
      <c r="T18" s="8" t="s">
        <v>43</v>
      </c>
      <c r="U18" s="9" t="s">
        <v>114</v>
      </c>
      <c r="V18" s="6" t="s">
        <v>65</v>
      </c>
      <c r="W18" s="7" t="s">
        <v>71</v>
      </c>
      <c r="X18" s="7" t="s">
        <v>72</v>
      </c>
    </row>
    <row r="19" spans="1:24" ht="38.25">
      <c r="A19" s="10" t="s">
        <v>31</v>
      </c>
      <c r="B19" s="10" t="s">
        <v>94</v>
      </c>
      <c r="C19" s="14" t="s">
        <v>124</v>
      </c>
      <c r="D19" s="10" t="s">
        <v>43</v>
      </c>
      <c r="E19" s="10" t="s">
        <v>52</v>
      </c>
      <c r="F19" s="10">
        <v>2199</v>
      </c>
      <c r="G19" s="5" t="s">
        <v>125</v>
      </c>
      <c r="H19" s="14" t="s">
        <v>126</v>
      </c>
      <c r="I19" s="2" t="s">
        <v>64</v>
      </c>
      <c r="J19" s="8" t="s">
        <v>107</v>
      </c>
      <c r="K19" s="6" t="s">
        <v>66</v>
      </c>
      <c r="L19" s="6" t="s">
        <v>65</v>
      </c>
      <c r="M19" s="11">
        <f t="shared" si="0"/>
        <v>6.18</v>
      </c>
      <c r="N19" s="7" t="s">
        <v>67</v>
      </c>
      <c r="O19" s="6" t="s">
        <v>68</v>
      </c>
      <c r="P19" s="6" t="s">
        <v>127</v>
      </c>
      <c r="Q19" s="6"/>
      <c r="R19" s="6"/>
      <c r="S19" s="6"/>
      <c r="T19" s="8" t="s">
        <v>43</v>
      </c>
      <c r="U19" s="9" t="s">
        <v>114</v>
      </c>
      <c r="V19" s="6" t="s">
        <v>65</v>
      </c>
      <c r="W19" s="7" t="s">
        <v>71</v>
      </c>
      <c r="X19" s="7" t="s">
        <v>72</v>
      </c>
    </row>
    <row r="20" spans="1:24" ht="38.25">
      <c r="A20" s="10" t="s">
        <v>32</v>
      </c>
      <c r="B20" s="10" t="s">
        <v>94</v>
      </c>
      <c r="C20" s="14" t="s">
        <v>124</v>
      </c>
      <c r="D20" s="10" t="s">
        <v>45</v>
      </c>
      <c r="E20" s="10" t="s">
        <v>53</v>
      </c>
      <c r="F20" s="10" t="s">
        <v>89</v>
      </c>
      <c r="G20" s="5" t="s">
        <v>125</v>
      </c>
      <c r="H20" s="14" t="s">
        <v>126</v>
      </c>
      <c r="I20" s="2" t="s">
        <v>64</v>
      </c>
      <c r="J20" s="6" t="s">
        <v>104</v>
      </c>
      <c r="K20" s="6" t="s">
        <v>66</v>
      </c>
      <c r="L20" s="6" t="s">
        <v>65</v>
      </c>
      <c r="M20" s="11">
        <v>76.28</v>
      </c>
      <c r="N20" s="7" t="s">
        <v>67</v>
      </c>
      <c r="O20" s="6" t="s">
        <v>68</v>
      </c>
      <c r="P20" s="6" t="s">
        <v>127</v>
      </c>
      <c r="Q20" s="6"/>
      <c r="R20" s="6"/>
      <c r="S20" s="6"/>
      <c r="T20" s="8" t="s">
        <v>45</v>
      </c>
      <c r="U20" s="7" t="s">
        <v>116</v>
      </c>
      <c r="V20" s="6" t="s">
        <v>65</v>
      </c>
      <c r="W20" s="7" t="s">
        <v>71</v>
      </c>
      <c r="X20" s="7" t="s">
        <v>72</v>
      </c>
    </row>
    <row r="21" spans="1:24" ht="38.25">
      <c r="A21" s="10" t="s">
        <v>33</v>
      </c>
      <c r="B21" s="10" t="s">
        <v>94</v>
      </c>
      <c r="C21" s="14" t="s">
        <v>124</v>
      </c>
      <c r="D21" s="10" t="s">
        <v>43</v>
      </c>
      <c r="E21" s="10" t="s">
        <v>54</v>
      </c>
      <c r="F21" s="10">
        <v>1953</v>
      </c>
      <c r="G21" s="5" t="s">
        <v>125</v>
      </c>
      <c r="H21" s="14" t="s">
        <v>126</v>
      </c>
      <c r="I21" s="2" t="s">
        <v>64</v>
      </c>
      <c r="J21" s="6" t="s">
        <v>100</v>
      </c>
      <c r="K21" s="6" t="s">
        <v>66</v>
      </c>
      <c r="L21" s="6" t="s">
        <v>65</v>
      </c>
      <c r="M21" s="11">
        <f>2.37/2</f>
        <v>1.1850000000000001</v>
      </c>
      <c r="N21" s="7" t="s">
        <v>67</v>
      </c>
      <c r="O21" s="6" t="s">
        <v>68</v>
      </c>
      <c r="P21" s="6" t="s">
        <v>127</v>
      </c>
      <c r="Q21" s="6"/>
      <c r="R21" s="6"/>
      <c r="S21" s="6"/>
      <c r="T21" s="8" t="s">
        <v>43</v>
      </c>
      <c r="U21" s="9" t="s">
        <v>114</v>
      </c>
      <c r="V21" s="6" t="s">
        <v>65</v>
      </c>
      <c r="W21" s="7" t="s">
        <v>71</v>
      </c>
      <c r="X21" s="7" t="s">
        <v>72</v>
      </c>
    </row>
    <row r="22" spans="1:24" ht="38.25">
      <c r="A22" s="10" t="s">
        <v>33</v>
      </c>
      <c r="B22" s="10" t="s">
        <v>94</v>
      </c>
      <c r="C22" s="14" t="s">
        <v>124</v>
      </c>
      <c r="D22" s="10" t="s">
        <v>43</v>
      </c>
      <c r="E22" s="10" t="s">
        <v>54</v>
      </c>
      <c r="F22" s="10">
        <v>1954</v>
      </c>
      <c r="G22" s="5" t="s">
        <v>125</v>
      </c>
      <c r="H22" s="14" t="s">
        <v>126</v>
      </c>
      <c r="I22" s="2" t="s">
        <v>64</v>
      </c>
      <c r="J22" s="6" t="s">
        <v>100</v>
      </c>
      <c r="K22" s="6" t="s">
        <v>66</v>
      </c>
      <c r="L22" s="6" t="s">
        <v>65</v>
      </c>
      <c r="M22" s="11">
        <f>2.37/2</f>
        <v>1.1850000000000001</v>
      </c>
      <c r="N22" s="7" t="s">
        <v>67</v>
      </c>
      <c r="O22" s="6" t="s">
        <v>68</v>
      </c>
      <c r="P22" s="6" t="s">
        <v>127</v>
      </c>
      <c r="Q22" s="6"/>
      <c r="R22" s="6"/>
      <c r="S22" s="6"/>
      <c r="T22" s="8" t="s">
        <v>43</v>
      </c>
      <c r="U22" s="9" t="s">
        <v>114</v>
      </c>
      <c r="V22" s="6" t="s">
        <v>65</v>
      </c>
      <c r="W22" s="7" t="s">
        <v>71</v>
      </c>
      <c r="X22" s="7" t="s">
        <v>72</v>
      </c>
    </row>
    <row r="23" spans="1:24" ht="38.25">
      <c r="A23" s="10" t="s">
        <v>34</v>
      </c>
      <c r="B23" s="10" t="s">
        <v>94</v>
      </c>
      <c r="C23" s="14" t="s">
        <v>124</v>
      </c>
      <c r="D23" s="10" t="s">
        <v>43</v>
      </c>
      <c r="E23" s="10" t="s">
        <v>55</v>
      </c>
      <c r="F23" s="10">
        <v>1951</v>
      </c>
      <c r="G23" s="5" t="s">
        <v>125</v>
      </c>
      <c r="H23" s="14" t="s">
        <v>126</v>
      </c>
      <c r="I23" s="2" t="s">
        <v>64</v>
      </c>
      <c r="J23" s="6" t="s">
        <v>102</v>
      </c>
      <c r="K23" s="6" t="s">
        <v>66</v>
      </c>
      <c r="L23" s="6" t="s">
        <v>65</v>
      </c>
      <c r="M23" s="13">
        <f>2.5488/2</f>
        <v>1.2744</v>
      </c>
      <c r="N23" s="7" t="s">
        <v>67</v>
      </c>
      <c r="O23" s="6" t="s">
        <v>68</v>
      </c>
      <c r="P23" s="6" t="s">
        <v>127</v>
      </c>
      <c r="Q23" s="6"/>
      <c r="R23" s="6"/>
      <c r="S23" s="6"/>
      <c r="T23" s="8" t="s">
        <v>43</v>
      </c>
      <c r="U23" s="9" t="s">
        <v>114</v>
      </c>
      <c r="V23" s="6" t="s">
        <v>65</v>
      </c>
      <c r="W23" s="7" t="s">
        <v>71</v>
      </c>
      <c r="X23" s="7" t="s">
        <v>72</v>
      </c>
    </row>
    <row r="24" spans="1:24" ht="38.25">
      <c r="A24" s="10" t="s">
        <v>34</v>
      </c>
      <c r="B24" s="10" t="s">
        <v>94</v>
      </c>
      <c r="C24" s="14" t="s">
        <v>124</v>
      </c>
      <c r="D24" s="10" t="s">
        <v>43</v>
      </c>
      <c r="E24" s="10" t="s">
        <v>55</v>
      </c>
      <c r="F24" s="10">
        <v>1952</v>
      </c>
      <c r="G24" s="5" t="s">
        <v>125</v>
      </c>
      <c r="H24" s="14" t="s">
        <v>126</v>
      </c>
      <c r="I24" s="2" t="s">
        <v>64</v>
      </c>
      <c r="J24" s="6" t="s">
        <v>102</v>
      </c>
      <c r="K24" s="6" t="s">
        <v>66</v>
      </c>
      <c r="L24" s="6" t="s">
        <v>65</v>
      </c>
      <c r="M24" s="13">
        <f>2.5488/2</f>
        <v>1.2744</v>
      </c>
      <c r="N24" s="7" t="s">
        <v>67</v>
      </c>
      <c r="O24" s="6" t="s">
        <v>68</v>
      </c>
      <c r="P24" s="6" t="s">
        <v>127</v>
      </c>
      <c r="Q24" s="6"/>
      <c r="R24" s="6"/>
      <c r="S24" s="6"/>
      <c r="T24" s="8" t="s">
        <v>43</v>
      </c>
      <c r="U24" s="9" t="s">
        <v>114</v>
      </c>
      <c r="V24" s="6" t="s">
        <v>65</v>
      </c>
      <c r="W24" s="7" t="s">
        <v>71</v>
      </c>
      <c r="X24" s="7" t="s">
        <v>72</v>
      </c>
    </row>
    <row r="25" spans="1:24" ht="38.25">
      <c r="A25" s="10" t="s">
        <v>35</v>
      </c>
      <c r="B25" s="10" t="s">
        <v>94</v>
      </c>
      <c r="C25" s="14" t="s">
        <v>124</v>
      </c>
      <c r="D25" s="10" t="s">
        <v>45</v>
      </c>
      <c r="E25" s="10" t="s">
        <v>56</v>
      </c>
      <c r="F25" s="10" t="s">
        <v>90</v>
      </c>
      <c r="G25" s="5" t="s">
        <v>125</v>
      </c>
      <c r="H25" s="14" t="s">
        <v>126</v>
      </c>
      <c r="I25" s="2" t="s">
        <v>64</v>
      </c>
      <c r="J25" s="6" t="s">
        <v>108</v>
      </c>
      <c r="K25" s="6" t="s">
        <v>66</v>
      </c>
      <c r="L25" s="6" t="s">
        <v>65</v>
      </c>
      <c r="M25" s="11">
        <f>55.67/2</f>
        <v>27.835000000000001</v>
      </c>
      <c r="N25" s="7" t="s">
        <v>67</v>
      </c>
      <c r="O25" s="6" t="s">
        <v>68</v>
      </c>
      <c r="P25" s="6" t="s">
        <v>127</v>
      </c>
      <c r="Q25" s="6"/>
      <c r="R25" s="6"/>
      <c r="S25" s="6"/>
      <c r="T25" s="8" t="s">
        <v>45</v>
      </c>
      <c r="U25" s="7" t="s">
        <v>116</v>
      </c>
      <c r="V25" s="6" t="s">
        <v>65</v>
      </c>
      <c r="W25" s="7" t="s">
        <v>71</v>
      </c>
      <c r="X25" s="7" t="s">
        <v>72</v>
      </c>
    </row>
    <row r="26" spans="1:24" ht="38.25">
      <c r="A26" s="10" t="s">
        <v>35</v>
      </c>
      <c r="B26" s="10" t="s">
        <v>94</v>
      </c>
      <c r="C26" s="14" t="s">
        <v>124</v>
      </c>
      <c r="D26" s="10" t="s">
        <v>45</v>
      </c>
      <c r="E26" s="10" t="s">
        <v>56</v>
      </c>
      <c r="F26" s="10" t="s">
        <v>91</v>
      </c>
      <c r="G26" s="5" t="s">
        <v>125</v>
      </c>
      <c r="H26" s="14" t="s">
        <v>126</v>
      </c>
      <c r="I26" s="2" t="s">
        <v>64</v>
      </c>
      <c r="J26" s="6" t="s">
        <v>108</v>
      </c>
      <c r="K26" s="6" t="s">
        <v>66</v>
      </c>
      <c r="L26" s="6" t="s">
        <v>65</v>
      </c>
      <c r="M26" s="11">
        <f>55.67/2</f>
        <v>27.835000000000001</v>
      </c>
      <c r="N26" s="7" t="s">
        <v>67</v>
      </c>
      <c r="O26" s="6" t="s">
        <v>68</v>
      </c>
      <c r="P26" s="6" t="s">
        <v>127</v>
      </c>
      <c r="Q26" s="6"/>
      <c r="R26" s="6"/>
      <c r="S26" s="6"/>
      <c r="T26" s="8" t="s">
        <v>45</v>
      </c>
      <c r="U26" s="7" t="s">
        <v>116</v>
      </c>
      <c r="V26" s="6" t="s">
        <v>65</v>
      </c>
      <c r="W26" s="7" t="s">
        <v>71</v>
      </c>
      <c r="X26" s="7" t="s">
        <v>72</v>
      </c>
    </row>
    <row r="27" spans="1:24" ht="38.25">
      <c r="A27" s="10" t="s">
        <v>32</v>
      </c>
      <c r="B27" s="10" t="s">
        <v>94</v>
      </c>
      <c r="C27" s="14" t="s">
        <v>124</v>
      </c>
      <c r="D27" s="10" t="s">
        <v>46</v>
      </c>
      <c r="E27" s="10" t="s">
        <v>57</v>
      </c>
      <c r="F27" s="10">
        <v>1169215</v>
      </c>
      <c r="G27" s="5" t="s">
        <v>125</v>
      </c>
      <c r="H27" s="14" t="s">
        <v>126</v>
      </c>
      <c r="I27" s="2" t="s">
        <v>64</v>
      </c>
      <c r="J27" s="6" t="s">
        <v>104</v>
      </c>
      <c r="K27" s="6" t="s">
        <v>66</v>
      </c>
      <c r="L27" s="6" t="s">
        <v>65</v>
      </c>
      <c r="M27" s="11">
        <v>47.44</v>
      </c>
      <c r="N27" s="7" t="s">
        <v>67</v>
      </c>
      <c r="O27" s="6" t="s">
        <v>68</v>
      </c>
      <c r="P27" s="6" t="s">
        <v>127</v>
      </c>
      <c r="Q27" s="6"/>
      <c r="R27" s="6"/>
      <c r="S27" s="6"/>
      <c r="T27" s="8" t="s">
        <v>46</v>
      </c>
      <c r="U27" s="7" t="s">
        <v>120</v>
      </c>
      <c r="V27" s="6" t="s">
        <v>65</v>
      </c>
      <c r="W27" s="7" t="s">
        <v>71</v>
      </c>
      <c r="X27" s="7" t="s">
        <v>72</v>
      </c>
    </row>
    <row r="28" spans="1:24" ht="38.25">
      <c r="A28" s="10" t="s">
        <v>36</v>
      </c>
      <c r="B28" s="10" t="s">
        <v>94</v>
      </c>
      <c r="C28" s="14" t="s">
        <v>124</v>
      </c>
      <c r="D28" s="10" t="s">
        <v>47</v>
      </c>
      <c r="E28" s="10" t="s">
        <v>58</v>
      </c>
      <c r="F28" s="10" t="s">
        <v>92</v>
      </c>
      <c r="G28" s="5" t="s">
        <v>125</v>
      </c>
      <c r="H28" s="14" t="s">
        <v>126</v>
      </c>
      <c r="I28" s="2" t="s">
        <v>64</v>
      </c>
      <c r="J28" s="8" t="s">
        <v>109</v>
      </c>
      <c r="K28" s="6" t="s">
        <v>66</v>
      </c>
      <c r="L28" s="6" t="s">
        <v>65</v>
      </c>
      <c r="M28" s="11">
        <f>106.67/2</f>
        <v>53.335000000000001</v>
      </c>
      <c r="N28" s="7" t="s">
        <v>67</v>
      </c>
      <c r="O28" s="6" t="s">
        <v>68</v>
      </c>
      <c r="P28" s="6" t="s">
        <v>127</v>
      </c>
      <c r="Q28" s="6"/>
      <c r="R28" s="6"/>
      <c r="S28" s="6"/>
      <c r="T28" s="8" t="s">
        <v>47</v>
      </c>
      <c r="U28" s="7" t="s">
        <v>122</v>
      </c>
      <c r="V28" s="6" t="s">
        <v>65</v>
      </c>
      <c r="W28" s="7" t="s">
        <v>71</v>
      </c>
      <c r="X28" s="7" t="s">
        <v>72</v>
      </c>
    </row>
    <row r="29" spans="1:24" ht="38.25">
      <c r="A29" s="10" t="s">
        <v>36</v>
      </c>
      <c r="B29" s="10" t="s">
        <v>94</v>
      </c>
      <c r="C29" s="14" t="s">
        <v>124</v>
      </c>
      <c r="D29" s="10" t="s">
        <v>47</v>
      </c>
      <c r="E29" s="10" t="s">
        <v>58</v>
      </c>
      <c r="F29" s="10" t="s">
        <v>93</v>
      </c>
      <c r="G29" s="5" t="s">
        <v>125</v>
      </c>
      <c r="H29" s="14" t="s">
        <v>126</v>
      </c>
      <c r="I29" s="2" t="s">
        <v>64</v>
      </c>
      <c r="J29" s="8" t="s">
        <v>109</v>
      </c>
      <c r="K29" s="6" t="s">
        <v>66</v>
      </c>
      <c r="L29" s="6" t="s">
        <v>65</v>
      </c>
      <c r="M29" s="11">
        <f>106.67/2</f>
        <v>53.335000000000001</v>
      </c>
      <c r="N29" s="7" t="s">
        <v>67</v>
      </c>
      <c r="O29" s="6" t="s">
        <v>68</v>
      </c>
      <c r="P29" s="6" t="s">
        <v>127</v>
      </c>
      <c r="Q29" s="6"/>
      <c r="R29" s="6"/>
      <c r="S29" s="6"/>
      <c r="T29" s="8" t="s">
        <v>47</v>
      </c>
      <c r="U29" s="7" t="s">
        <v>122</v>
      </c>
      <c r="V29" s="6" t="s">
        <v>65</v>
      </c>
      <c r="W29" s="7" t="s">
        <v>71</v>
      </c>
      <c r="X29" s="7" t="s">
        <v>72</v>
      </c>
    </row>
    <row r="30" spans="1:24" ht="38.25">
      <c r="A30" s="10" t="s">
        <v>37</v>
      </c>
      <c r="B30" s="10" t="s">
        <v>94</v>
      </c>
      <c r="C30" s="14" t="s">
        <v>124</v>
      </c>
      <c r="D30" s="10" t="s">
        <v>46</v>
      </c>
      <c r="E30" s="10" t="s">
        <v>59</v>
      </c>
      <c r="F30" s="10">
        <v>823242</v>
      </c>
      <c r="G30" s="5" t="s">
        <v>125</v>
      </c>
      <c r="H30" s="14" t="s">
        <v>126</v>
      </c>
      <c r="I30" s="2" t="s">
        <v>64</v>
      </c>
      <c r="J30" s="8" t="s">
        <v>110</v>
      </c>
      <c r="K30" s="6" t="s">
        <v>66</v>
      </c>
      <c r="L30" s="6" t="s">
        <v>65</v>
      </c>
      <c r="M30" s="11">
        <f>49.14/3</f>
        <v>16.38</v>
      </c>
      <c r="N30" s="7" t="s">
        <v>67</v>
      </c>
      <c r="O30" s="6" t="s">
        <v>68</v>
      </c>
      <c r="P30" s="6" t="s">
        <v>127</v>
      </c>
      <c r="Q30" s="6"/>
      <c r="R30" s="6"/>
      <c r="S30" s="6"/>
      <c r="T30" s="8" t="s">
        <v>46</v>
      </c>
      <c r="U30" s="7" t="s">
        <v>121</v>
      </c>
      <c r="V30" s="6" t="s">
        <v>65</v>
      </c>
      <c r="W30" s="7" t="s">
        <v>71</v>
      </c>
      <c r="X30" s="7" t="s">
        <v>72</v>
      </c>
    </row>
    <row r="31" spans="1:24" ht="38.25">
      <c r="A31" s="10" t="s">
        <v>37</v>
      </c>
      <c r="B31" s="10" t="s">
        <v>94</v>
      </c>
      <c r="C31" s="14" t="s">
        <v>124</v>
      </c>
      <c r="D31" s="10" t="s">
        <v>46</v>
      </c>
      <c r="E31" s="10" t="s">
        <v>59</v>
      </c>
      <c r="F31" s="10">
        <v>823243</v>
      </c>
      <c r="G31" s="5" t="s">
        <v>125</v>
      </c>
      <c r="H31" s="14" t="s">
        <v>126</v>
      </c>
      <c r="I31" s="2" t="s">
        <v>64</v>
      </c>
      <c r="J31" s="8" t="s">
        <v>110</v>
      </c>
      <c r="K31" s="6" t="s">
        <v>66</v>
      </c>
      <c r="L31" s="6" t="s">
        <v>65</v>
      </c>
      <c r="M31" s="11">
        <f t="shared" ref="M31:M32" si="1">49.14/3</f>
        <v>16.38</v>
      </c>
      <c r="N31" s="7" t="s">
        <v>67</v>
      </c>
      <c r="O31" s="6" t="s">
        <v>68</v>
      </c>
      <c r="P31" s="6" t="s">
        <v>127</v>
      </c>
      <c r="Q31" s="6"/>
      <c r="R31" s="6"/>
      <c r="S31" s="6"/>
      <c r="T31" s="8" t="s">
        <v>46</v>
      </c>
      <c r="U31" s="7" t="s">
        <v>121</v>
      </c>
      <c r="V31" s="6" t="s">
        <v>65</v>
      </c>
      <c r="W31" s="7" t="s">
        <v>71</v>
      </c>
      <c r="X31" s="7" t="s">
        <v>72</v>
      </c>
    </row>
    <row r="32" spans="1:24" ht="38.25">
      <c r="A32" s="10" t="s">
        <v>37</v>
      </c>
      <c r="B32" s="10" t="s">
        <v>94</v>
      </c>
      <c r="C32" s="14" t="s">
        <v>124</v>
      </c>
      <c r="D32" s="10" t="s">
        <v>46</v>
      </c>
      <c r="E32" s="10" t="s">
        <v>59</v>
      </c>
      <c r="F32" s="10">
        <v>823245</v>
      </c>
      <c r="G32" s="5" t="s">
        <v>125</v>
      </c>
      <c r="H32" s="14" t="s">
        <v>126</v>
      </c>
      <c r="I32" s="2" t="s">
        <v>64</v>
      </c>
      <c r="J32" s="8" t="s">
        <v>110</v>
      </c>
      <c r="K32" s="6" t="s">
        <v>66</v>
      </c>
      <c r="L32" s="6" t="s">
        <v>65</v>
      </c>
      <c r="M32" s="11">
        <f t="shared" si="1"/>
        <v>16.38</v>
      </c>
      <c r="N32" s="7" t="s">
        <v>67</v>
      </c>
      <c r="O32" s="6" t="s">
        <v>68</v>
      </c>
      <c r="P32" s="6" t="s">
        <v>127</v>
      </c>
      <c r="Q32" s="6"/>
      <c r="R32" s="6"/>
      <c r="S32" s="6"/>
      <c r="T32" s="8" t="s">
        <v>46</v>
      </c>
      <c r="U32" s="7" t="s">
        <v>120</v>
      </c>
      <c r="V32" s="6" t="s">
        <v>65</v>
      </c>
      <c r="W32" s="7" t="s">
        <v>71</v>
      </c>
      <c r="X32" s="7" t="s">
        <v>72</v>
      </c>
    </row>
    <row r="33" spans="1:24" ht="38.25">
      <c r="A33" s="10" t="s">
        <v>38</v>
      </c>
      <c r="B33" s="10" t="s">
        <v>94</v>
      </c>
      <c r="C33" s="14" t="s">
        <v>124</v>
      </c>
      <c r="D33" s="10" t="s">
        <v>48</v>
      </c>
      <c r="E33" s="10" t="s">
        <v>60</v>
      </c>
      <c r="F33" s="10">
        <v>30403</v>
      </c>
      <c r="G33" s="5" t="s">
        <v>125</v>
      </c>
      <c r="H33" s="14" t="s">
        <v>126</v>
      </c>
      <c r="I33" s="2" t="s">
        <v>64</v>
      </c>
      <c r="J33" s="6" t="s">
        <v>108</v>
      </c>
      <c r="K33" s="6" t="s">
        <v>66</v>
      </c>
      <c r="L33" s="6" t="s">
        <v>65</v>
      </c>
      <c r="M33" s="11">
        <f>13.74/3</f>
        <v>4.58</v>
      </c>
      <c r="N33" s="7" t="s">
        <v>67</v>
      </c>
      <c r="O33" s="6" t="s">
        <v>68</v>
      </c>
      <c r="P33" s="6" t="s">
        <v>127</v>
      </c>
      <c r="Q33" s="6"/>
      <c r="R33" s="6"/>
      <c r="S33" s="6"/>
      <c r="T33" s="8" t="s">
        <v>48</v>
      </c>
      <c r="U33" s="7" t="s">
        <v>119</v>
      </c>
      <c r="V33" s="6" t="s">
        <v>65</v>
      </c>
      <c r="W33" s="7" t="s">
        <v>71</v>
      </c>
      <c r="X33" s="7" t="s">
        <v>72</v>
      </c>
    </row>
    <row r="34" spans="1:24" ht="38.25">
      <c r="A34" s="10" t="s">
        <v>38</v>
      </c>
      <c r="B34" s="10" t="s">
        <v>94</v>
      </c>
      <c r="C34" s="14" t="s">
        <v>124</v>
      </c>
      <c r="D34" s="10" t="s">
        <v>48</v>
      </c>
      <c r="E34" s="10" t="s">
        <v>60</v>
      </c>
      <c r="F34" s="10">
        <v>30404</v>
      </c>
      <c r="G34" s="5" t="s">
        <v>125</v>
      </c>
      <c r="H34" s="14" t="s">
        <v>126</v>
      </c>
      <c r="I34" s="2" t="s">
        <v>64</v>
      </c>
      <c r="J34" s="6" t="s">
        <v>108</v>
      </c>
      <c r="K34" s="6" t="s">
        <v>66</v>
      </c>
      <c r="L34" s="6" t="s">
        <v>65</v>
      </c>
      <c r="M34" s="11">
        <f t="shared" ref="M34:M35" si="2">13.74/3</f>
        <v>4.58</v>
      </c>
      <c r="N34" s="7" t="s">
        <v>67</v>
      </c>
      <c r="O34" s="6" t="s">
        <v>68</v>
      </c>
      <c r="P34" s="6" t="s">
        <v>127</v>
      </c>
      <c r="Q34" s="6"/>
      <c r="R34" s="6"/>
      <c r="S34" s="6"/>
      <c r="T34" s="8" t="s">
        <v>48</v>
      </c>
      <c r="U34" s="7" t="s">
        <v>119</v>
      </c>
      <c r="V34" s="6" t="s">
        <v>65</v>
      </c>
      <c r="W34" s="7" t="s">
        <v>71</v>
      </c>
      <c r="X34" s="7" t="s">
        <v>72</v>
      </c>
    </row>
    <row r="35" spans="1:24" ht="38.25">
      <c r="A35" s="10" t="s">
        <v>38</v>
      </c>
      <c r="B35" s="10" t="s">
        <v>94</v>
      </c>
      <c r="C35" s="14" t="s">
        <v>124</v>
      </c>
      <c r="D35" s="10" t="s">
        <v>48</v>
      </c>
      <c r="E35" s="10" t="s">
        <v>60</v>
      </c>
      <c r="F35" s="10">
        <v>30405</v>
      </c>
      <c r="G35" s="5" t="s">
        <v>125</v>
      </c>
      <c r="H35" s="14" t="s">
        <v>126</v>
      </c>
      <c r="I35" s="2" t="s">
        <v>64</v>
      </c>
      <c r="J35" s="6" t="s">
        <v>108</v>
      </c>
      <c r="K35" s="6" t="s">
        <v>66</v>
      </c>
      <c r="L35" s="6" t="s">
        <v>65</v>
      </c>
      <c r="M35" s="11">
        <f t="shared" si="2"/>
        <v>4.58</v>
      </c>
      <c r="N35" s="7" t="s">
        <v>67</v>
      </c>
      <c r="O35" s="6" t="s">
        <v>68</v>
      </c>
      <c r="P35" s="6" t="s">
        <v>127</v>
      </c>
      <c r="Q35" s="6"/>
      <c r="R35" s="6"/>
      <c r="S35" s="6"/>
      <c r="T35" s="8" t="s">
        <v>48</v>
      </c>
      <c r="U35" s="7" t="s">
        <v>119</v>
      </c>
      <c r="V35" s="6" t="s">
        <v>65</v>
      </c>
      <c r="W35" s="7" t="s">
        <v>71</v>
      </c>
      <c r="X35" s="7" t="s">
        <v>72</v>
      </c>
    </row>
    <row r="36" spans="1:24" ht="38.25">
      <c r="A36" s="10" t="s">
        <v>38</v>
      </c>
      <c r="B36" s="10" t="s">
        <v>94</v>
      </c>
      <c r="C36" s="14" t="s">
        <v>124</v>
      </c>
      <c r="D36" s="10" t="s">
        <v>48</v>
      </c>
      <c r="E36" s="10" t="s">
        <v>61</v>
      </c>
      <c r="F36" s="10">
        <v>30501</v>
      </c>
      <c r="G36" s="5" t="s">
        <v>125</v>
      </c>
      <c r="H36" s="14" t="s">
        <v>126</v>
      </c>
      <c r="I36" s="2" t="s">
        <v>64</v>
      </c>
      <c r="J36" s="6" t="s">
        <v>108</v>
      </c>
      <c r="K36" s="6" t="s">
        <v>66</v>
      </c>
      <c r="L36" s="6" t="s">
        <v>65</v>
      </c>
      <c r="M36" s="11">
        <f>14.6/3</f>
        <v>4.8666666666666663</v>
      </c>
      <c r="N36" s="7" t="s">
        <v>67</v>
      </c>
      <c r="O36" s="6" t="s">
        <v>68</v>
      </c>
      <c r="P36" s="6" t="s">
        <v>127</v>
      </c>
      <c r="Q36" s="6"/>
      <c r="R36" s="6"/>
      <c r="S36" s="6"/>
      <c r="T36" s="8" t="s">
        <v>48</v>
      </c>
      <c r="U36" s="7" t="s">
        <v>119</v>
      </c>
      <c r="V36" s="6" t="s">
        <v>65</v>
      </c>
      <c r="W36" s="7" t="s">
        <v>71</v>
      </c>
      <c r="X36" s="7" t="s">
        <v>72</v>
      </c>
    </row>
    <row r="37" spans="1:24" ht="38.25">
      <c r="A37" s="10" t="s">
        <v>38</v>
      </c>
      <c r="B37" s="10" t="s">
        <v>94</v>
      </c>
      <c r="C37" s="14" t="s">
        <v>124</v>
      </c>
      <c r="D37" s="10" t="s">
        <v>48</v>
      </c>
      <c r="E37" s="10" t="s">
        <v>61</v>
      </c>
      <c r="F37" s="10">
        <v>30502</v>
      </c>
      <c r="G37" s="5" t="s">
        <v>125</v>
      </c>
      <c r="H37" s="14" t="s">
        <v>126</v>
      </c>
      <c r="I37" s="2" t="s">
        <v>64</v>
      </c>
      <c r="J37" s="6" t="s">
        <v>108</v>
      </c>
      <c r="K37" s="6" t="s">
        <v>66</v>
      </c>
      <c r="L37" s="6" t="s">
        <v>65</v>
      </c>
      <c r="M37" s="11">
        <f t="shared" ref="M37:M38" si="3">14.6/3</f>
        <v>4.8666666666666663</v>
      </c>
      <c r="N37" s="7" t="s">
        <v>67</v>
      </c>
      <c r="O37" s="6" t="s">
        <v>68</v>
      </c>
      <c r="P37" s="6" t="s">
        <v>127</v>
      </c>
      <c r="Q37" s="6"/>
      <c r="R37" s="6"/>
      <c r="S37" s="6"/>
      <c r="T37" s="8" t="s">
        <v>48</v>
      </c>
      <c r="U37" s="7" t="s">
        <v>119</v>
      </c>
      <c r="V37" s="6" t="s">
        <v>65</v>
      </c>
      <c r="W37" s="7" t="s">
        <v>71</v>
      </c>
      <c r="X37" s="7" t="s">
        <v>72</v>
      </c>
    </row>
    <row r="38" spans="1:24" ht="38.25">
      <c r="A38" s="10" t="s">
        <v>38</v>
      </c>
      <c r="B38" s="10" t="s">
        <v>94</v>
      </c>
      <c r="C38" s="14" t="s">
        <v>124</v>
      </c>
      <c r="D38" s="10" t="s">
        <v>48</v>
      </c>
      <c r="E38" s="10" t="s">
        <v>61</v>
      </c>
      <c r="F38" s="10">
        <v>30504</v>
      </c>
      <c r="G38" s="5" t="s">
        <v>125</v>
      </c>
      <c r="H38" s="14" t="s">
        <v>126</v>
      </c>
      <c r="I38" s="2" t="s">
        <v>64</v>
      </c>
      <c r="J38" s="6" t="s">
        <v>108</v>
      </c>
      <c r="K38" s="6" t="s">
        <v>66</v>
      </c>
      <c r="L38" s="6" t="s">
        <v>65</v>
      </c>
      <c r="M38" s="11">
        <f t="shared" si="3"/>
        <v>4.8666666666666663</v>
      </c>
      <c r="N38" s="7" t="s">
        <v>67</v>
      </c>
      <c r="O38" s="6" t="s">
        <v>68</v>
      </c>
      <c r="P38" s="6" t="s">
        <v>127</v>
      </c>
      <c r="Q38" s="6"/>
      <c r="R38" s="6"/>
      <c r="S38" s="6"/>
      <c r="T38" s="8" t="s">
        <v>48</v>
      </c>
      <c r="U38" s="7" t="s">
        <v>119</v>
      </c>
      <c r="V38" s="6" t="s">
        <v>65</v>
      </c>
      <c r="W38" s="7" t="s">
        <v>71</v>
      </c>
      <c r="X38" s="7" t="s">
        <v>72</v>
      </c>
    </row>
    <row r="39" spans="1:24" ht="38.25">
      <c r="A39" s="10" t="s">
        <v>39</v>
      </c>
      <c r="B39" s="10" t="s">
        <v>94</v>
      </c>
      <c r="C39" s="14" t="s">
        <v>124</v>
      </c>
      <c r="D39" s="10" t="s">
        <v>49</v>
      </c>
      <c r="E39" s="10" t="s">
        <v>62</v>
      </c>
      <c r="F39" s="10" t="s">
        <v>97</v>
      </c>
      <c r="G39" s="5" t="s">
        <v>125</v>
      </c>
      <c r="H39" s="14" t="s">
        <v>126</v>
      </c>
      <c r="I39" s="2" t="s">
        <v>64</v>
      </c>
      <c r="J39" s="6" t="s">
        <v>106</v>
      </c>
      <c r="K39" s="6" t="s">
        <v>66</v>
      </c>
      <c r="L39" s="6" t="s">
        <v>65</v>
      </c>
      <c r="M39" s="11">
        <v>29.272770000000001</v>
      </c>
      <c r="N39" s="7" t="s">
        <v>67</v>
      </c>
      <c r="O39" s="6" t="s">
        <v>68</v>
      </c>
      <c r="P39" s="6" t="s">
        <v>127</v>
      </c>
      <c r="Q39" s="6"/>
      <c r="R39" s="6"/>
      <c r="S39" s="6"/>
      <c r="T39" s="8" t="s">
        <v>49</v>
      </c>
      <c r="U39" s="7" t="s">
        <v>118</v>
      </c>
      <c r="V39" s="6" t="s">
        <v>65</v>
      </c>
      <c r="W39" s="7" t="s">
        <v>71</v>
      </c>
      <c r="X39" s="7" t="s">
        <v>72</v>
      </c>
    </row>
    <row r="40" spans="1:24" ht="38.25">
      <c r="A40" s="10" t="s">
        <v>28</v>
      </c>
      <c r="B40" s="10" t="s">
        <v>94</v>
      </c>
      <c r="C40" s="14" t="s">
        <v>124</v>
      </c>
      <c r="D40" s="10" t="s">
        <v>41</v>
      </c>
      <c r="E40" s="10" t="s">
        <v>75</v>
      </c>
      <c r="F40" s="10" t="s">
        <v>84</v>
      </c>
      <c r="G40" s="5" t="s">
        <v>125</v>
      </c>
      <c r="H40" s="14" t="s">
        <v>126</v>
      </c>
      <c r="I40" s="2" t="s">
        <v>64</v>
      </c>
      <c r="J40" s="8" t="s">
        <v>105</v>
      </c>
      <c r="K40" s="6" t="s">
        <v>66</v>
      </c>
      <c r="L40" s="6" t="s">
        <v>65</v>
      </c>
      <c r="M40" s="11">
        <v>15.500389999999999</v>
      </c>
      <c r="N40" s="7" t="s">
        <v>67</v>
      </c>
      <c r="O40" s="6" t="s">
        <v>68</v>
      </c>
      <c r="P40" s="6" t="s">
        <v>127</v>
      </c>
      <c r="Q40" s="6"/>
      <c r="R40" s="6"/>
      <c r="S40" s="6"/>
      <c r="T40" s="8" t="s">
        <v>41</v>
      </c>
      <c r="U40" s="7" t="s">
        <v>112</v>
      </c>
      <c r="V40" s="6" t="s">
        <v>65</v>
      </c>
      <c r="W40" s="7" t="s">
        <v>71</v>
      </c>
      <c r="X40" s="7" t="s">
        <v>72</v>
      </c>
    </row>
    <row r="41" spans="1:24" ht="38.25">
      <c r="A41" s="10" t="s">
        <v>40</v>
      </c>
      <c r="B41" s="10" t="s">
        <v>94</v>
      </c>
      <c r="C41" s="14" t="s">
        <v>124</v>
      </c>
      <c r="D41" s="10" t="s">
        <v>50</v>
      </c>
      <c r="E41" s="10" t="s">
        <v>63</v>
      </c>
      <c r="F41" s="10" t="s">
        <v>96</v>
      </c>
      <c r="G41" s="5" t="s">
        <v>125</v>
      </c>
      <c r="H41" s="14" t="s">
        <v>126</v>
      </c>
      <c r="I41" s="2" t="s">
        <v>64</v>
      </c>
      <c r="J41" s="8" t="s">
        <v>111</v>
      </c>
      <c r="K41" s="6" t="s">
        <v>66</v>
      </c>
      <c r="L41" s="6" t="s">
        <v>65</v>
      </c>
      <c r="M41" s="11">
        <v>97.35</v>
      </c>
      <c r="N41" s="7" t="s">
        <v>67</v>
      </c>
      <c r="O41" s="6" t="s">
        <v>68</v>
      </c>
      <c r="P41" s="6" t="s">
        <v>127</v>
      </c>
      <c r="Q41" s="6"/>
      <c r="R41" s="6"/>
      <c r="S41" s="6"/>
      <c r="T41" s="8" t="s">
        <v>50</v>
      </c>
      <c r="U41" s="7" t="s">
        <v>117</v>
      </c>
      <c r="V41" s="6" t="s">
        <v>65</v>
      </c>
      <c r="W41" s="7" t="s">
        <v>71</v>
      </c>
      <c r="X41" s="7" t="s">
        <v>72</v>
      </c>
    </row>
    <row r="42" spans="1:24" ht="38.25">
      <c r="A42" s="10" t="s">
        <v>40</v>
      </c>
      <c r="B42" s="10" t="s">
        <v>94</v>
      </c>
      <c r="C42" s="14" t="s">
        <v>124</v>
      </c>
      <c r="D42" s="10" t="s">
        <v>50</v>
      </c>
      <c r="E42" s="10" t="s">
        <v>63</v>
      </c>
      <c r="F42" s="10" t="s">
        <v>95</v>
      </c>
      <c r="G42" s="5" t="s">
        <v>125</v>
      </c>
      <c r="H42" s="14" t="s">
        <v>126</v>
      </c>
      <c r="I42" s="2" t="s">
        <v>64</v>
      </c>
      <c r="J42" s="8" t="s">
        <v>111</v>
      </c>
      <c r="K42" s="6" t="s">
        <v>66</v>
      </c>
      <c r="L42" s="6" t="s">
        <v>65</v>
      </c>
      <c r="M42" s="11">
        <v>97.35</v>
      </c>
      <c r="N42" s="7" t="s">
        <v>67</v>
      </c>
      <c r="O42" s="6" t="s">
        <v>68</v>
      </c>
      <c r="P42" s="6" t="s">
        <v>127</v>
      </c>
      <c r="Q42" s="6"/>
      <c r="R42" s="6"/>
      <c r="S42" s="6"/>
      <c r="T42" s="8" t="s">
        <v>50</v>
      </c>
      <c r="U42" s="7" t="s">
        <v>117</v>
      </c>
      <c r="V42" s="6" t="s">
        <v>65</v>
      </c>
      <c r="W42" s="7" t="s">
        <v>71</v>
      </c>
      <c r="X42" s="7" t="s">
        <v>72</v>
      </c>
    </row>
  </sheetData>
  <phoneticPr fontId="4" type="noConversion"/>
  <hyperlinks>
    <hyperlink ref="N2" r:id="rId1" xr:uid="{771844D0-293D-49FC-BF4F-FF549158484A}"/>
    <hyperlink ref="N3:N42" r:id="rId2" display="www.cipet.gov.in" xr:uid="{F905E5FD-144C-4444-BF1D-35982CBFD1E9}"/>
    <hyperlink ref="W2" r:id="rId3" xr:uid="{713F21F6-D19A-483A-B63B-4BB01B492817}"/>
    <hyperlink ref="W3:W42" r:id="rId4" display="dehradun@cipet.gov.in" xr:uid="{D9C306AB-2E00-4BF7-8027-EEE567AC6862}"/>
    <hyperlink ref="X2" r:id="rId5" xr:uid="{F84A2B30-A677-4A3A-9B61-434546722F68}"/>
    <hyperlink ref="X3:X42" r:id="rId6" display="toolroom-dehradun@cipet.gov.in" xr:uid="{3A4F9E4D-3295-4DAF-B246-81EC76D72FA0}"/>
    <hyperlink ref="U2" r:id="rId7" xr:uid="{776768EE-4740-4CC3-B91B-A91717C28F4E}"/>
    <hyperlink ref="U9" r:id="rId8" display="mailto:info@mtt1970.com" xr:uid="{81B9B853-0762-43CA-8515-8F818AE8B99A}"/>
    <hyperlink ref="U10" r:id="rId9" display="mailto:info@mtt1970.com" xr:uid="{BB266958-E542-4BBC-858B-3A64A9844C11}"/>
    <hyperlink ref="U40" r:id="rId10" xr:uid="{65841257-960A-4996-96E6-8DAE8CA1D8BF}"/>
    <hyperlink ref="U3" r:id="rId11" xr:uid="{74BC19F4-D5E1-4CCC-A166-9DA4F4B83DC7}"/>
    <hyperlink ref="U4:U6" r:id="rId12" display="samroy189@gmail.com" xr:uid="{3C4965BA-5053-40C4-A244-3BF2EF68842E}"/>
    <hyperlink ref="U7" r:id="rId13" xr:uid="{FBD6737B-C85E-4F2A-81B9-F85E33C2B1BB}"/>
    <hyperlink ref="U8" r:id="rId14" xr:uid="{891C5A49-C921-4F0E-A869-32AA2F1A98A8}"/>
    <hyperlink ref="U16" r:id="rId15" xr:uid="{D296A593-5DE7-4403-BE2D-AC6ECCD41BB1}"/>
    <hyperlink ref="U17" r:id="rId16" xr:uid="{1A694A03-0923-401D-A208-71FE607BA5CF}"/>
    <hyperlink ref="U18" r:id="rId17" xr:uid="{C4807EA4-8C3B-409D-B855-877A41CDBD29}"/>
    <hyperlink ref="U19" r:id="rId18" xr:uid="{16BF400E-D97E-42A3-9CA4-2A3355F5A6B5}"/>
    <hyperlink ref="U14" r:id="rId19" xr:uid="{AC1F9F61-F220-4AC2-BAA3-DBA0CFFC4ED6}"/>
    <hyperlink ref="U15" r:id="rId20" xr:uid="{98E0EF5D-9066-4143-98E7-1B51F6A53949}"/>
    <hyperlink ref="U21" r:id="rId21" xr:uid="{B8563585-A36D-41C1-9255-848693E4B027}"/>
    <hyperlink ref="U22" r:id="rId22" xr:uid="{5C7D9DCD-A8DD-4EEB-906A-51EE9CD2F069}"/>
    <hyperlink ref="U23" r:id="rId23" xr:uid="{5BF11643-C071-4417-A0AC-59C4ABA930D1}"/>
    <hyperlink ref="U24" r:id="rId24" xr:uid="{847ED0F4-0274-4549-BCBC-FE24AD10212A}"/>
    <hyperlink ref="U13" r:id="rId25" xr:uid="{9C095368-D3A2-42C7-872A-4575D3814E78}"/>
    <hyperlink ref="U25" r:id="rId26" xr:uid="{959AD245-DB70-46F9-A0B7-58AEC5595A19}"/>
    <hyperlink ref="U26" r:id="rId27" display="mailto:tenders@macpowercnc.com" xr:uid="{C0729A60-FBC0-41B9-8DC6-7C2FE30E6888}"/>
    <hyperlink ref="U20" r:id="rId28" xr:uid="{D79E3E80-BCC9-4B49-BC92-B196570536C0}"/>
    <hyperlink ref="U42" r:id="rId29" xr:uid="{EFEBC53D-12E1-48AD-BA6D-0CF1A147D102}"/>
    <hyperlink ref="U41" r:id="rId30" xr:uid="{265097F5-FB97-4A34-8C9D-4104F36435D2}"/>
    <hyperlink ref="U33" r:id="rId31" xr:uid="{7CAA6DC8-5C83-41E0-9420-92177BA6879A}"/>
    <hyperlink ref="U34:U38" r:id="rId32" display="info@jkmachinetools.net" xr:uid="{79FE9307-91DA-4682-89B1-9BF46D7FC1FE}"/>
    <hyperlink ref="U31" r:id="rId33" xr:uid="{C5318256-C018-4146-85ED-C97102A65FA0}"/>
    <hyperlink ref="U28" r:id="rId34" xr:uid="{1F227AD8-0DB5-45DE-91E2-B39E2193B428}"/>
    <hyperlink ref="U29" r:id="rId35" display="mailto:dtg@electronicahitech.com" xr:uid="{C3877851-5DC0-4880-8AB6-85C6DFA42B16}"/>
    <hyperlink ref="U30" r:id="rId36" xr:uid="{92C01BC4-4F22-4D26-9B64-38D208588DD0}"/>
  </hyperlinks>
  <pageMargins left="0.7" right="0.7" top="0.75" bottom="0.75" header="0.3" footer="0.3"/>
  <pageSetup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Inc.</cp:lastModifiedBy>
  <cp:lastPrinted>2024-09-23T09:01:52Z</cp:lastPrinted>
  <dcterms:created xsi:type="dcterms:W3CDTF">2017-12-08T08:18:22Z</dcterms:created>
  <dcterms:modified xsi:type="dcterms:W3CDTF">2024-09-23T12:23:09Z</dcterms:modified>
</cp:coreProperties>
</file>