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8069048-0BAE-40ED-8F88-403080B2BE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8" i="2" l="1"/>
  <c r="S26" i="2"/>
  <c r="S25" i="2"/>
  <c r="M25" i="2"/>
  <c r="S22" i="2"/>
  <c r="S23" i="2"/>
  <c r="S24" i="2"/>
  <c r="M24" i="2"/>
  <c r="S27" i="2" l="1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<sst xmlns="http://schemas.openxmlformats.org/spreadsheetml/2006/main" count="437" uniqueCount="127">
  <si>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</si>
  <si>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</si>
  <si>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</si>
  <si>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</si>
  <si>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</si>
  <si>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</si>
  <si>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</si>
  <si>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</si>
  <si>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</si>
  <si>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</si>
  <si>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</si>
  <si>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</si>
  <si>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</si>
  <si>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</si>
  <si>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</si>
  <si>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</si>
  <si>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</si>
  <si>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</si>
  <si>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</si>
  <si>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</si>
  <si>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</si>
  <si>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</si>
  <si>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</si>
  <si>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</si>
  <si>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AICTE</t>
  </si>
  <si>
    <t>CNC WOOD ROUTER</t>
  </si>
  <si>
    <t>SIT-AICTE IDEA LAB</t>
  </si>
  <si>
    <t>SILICON MICROSYSTEMS</t>
  </si>
  <si>
    <t>LASER CUTTER &amp; ENGRAVER</t>
  </si>
  <si>
    <t>SEWING MACHINE</t>
  </si>
  <si>
    <t>REFRIGERATOR</t>
  </si>
  <si>
    <t>MICROWAVE OVEN</t>
  </si>
  <si>
    <t>MAGNIFIYING LENS</t>
  </si>
  <si>
    <t>VACCUM CLEANER</t>
  </si>
  <si>
    <t>DRILLING M/C 10MM</t>
  </si>
  <si>
    <t>CORD LESS DRILL DRIVE GSR 120LI</t>
  </si>
  <si>
    <t>DRILLING M/C GBH 220 PROMO</t>
  </si>
  <si>
    <t>GRINDING M/C GBG 35-15</t>
  </si>
  <si>
    <t>GRINDING M/C 4'' GWS 600</t>
  </si>
  <si>
    <t>DRILLING M/C 10RE KIT</t>
  </si>
  <si>
    <t>PORTABLE WELDING M/C I MIG 400</t>
  </si>
  <si>
    <t>GRANITE SURFACE PLATE 630 X 630 MM</t>
  </si>
  <si>
    <t>WORKSTATIONS DESKTOP TOWER PC STATION</t>
  </si>
  <si>
    <t>MEDIUM BACK CHAIR WITH CUSHION SEAT &amp; MESH BACK</t>
  </si>
  <si>
    <t>PRINTER CANON PIXMA G570 INK EFFICIENT</t>
  </si>
  <si>
    <t>PRINTER HP LASERJET 2606DN</t>
  </si>
  <si>
    <t>EFFICIENT ENGINEERS</t>
  </si>
  <si>
    <t>M/S  YES YES VEE TRADING CORPORATION</t>
  </si>
  <si>
    <t>FIDROX TECHNOLOGIES</t>
  </si>
  <si>
    <t>ERGO DESIGNS</t>
  </si>
  <si>
    <t>MAHALAKSHMI COMPUTECH</t>
  </si>
  <si>
    <t>VINYL CUTTER/PLOTTER</t>
  </si>
  <si>
    <t>COIL-TRANSFORMER WINDING MACHINE MOTORISED</t>
  </si>
  <si>
    <t>T-SHIRT, MUG,PRODUCT FRONT NAME/IMAGE PRINTING MACHINE</t>
  </si>
  <si>
    <t>PCB HAND DRILLING MACHINE</t>
  </si>
  <si>
    <t>DRILLING MACHINE WITH STAND BOSCH GSB 501</t>
  </si>
  <si>
    <t>DIGITAL MULTIMETER V MASS 830L B</t>
  </si>
  <si>
    <t>3D PRINTER</t>
  </si>
  <si>
    <t>MACHINE TOOLS TRADERS (MADRAS)</t>
  </si>
  <si>
    <t>RAVI KIRAN ELECTRONICS</t>
  </si>
  <si>
    <t>ADVANCE MECHANICAL SERVICE PVT LTD</t>
  </si>
  <si>
    <t xml:space="preserve">AICTE </t>
  </si>
  <si>
    <t>All India Council for Technical Education, Delhi / SIT Tumkur</t>
  </si>
  <si>
    <t>SIL</t>
  </si>
  <si>
    <t>info@simsindia.net</t>
  </si>
  <si>
    <t>sitaicteidealab@sit.ac.in</t>
  </si>
  <si>
    <t>SIT AICTE IDEA LAB</t>
  </si>
  <si>
    <t>SINGER</t>
  </si>
  <si>
    <t>SAMSUNG</t>
  </si>
  <si>
    <t>INSIZE</t>
  </si>
  <si>
    <t>BOSCH</t>
  </si>
  <si>
    <t>COLTON</t>
  </si>
  <si>
    <t>-</t>
  </si>
  <si>
    <t>ssvtradingcorporation@yahoo.com</t>
  </si>
  <si>
    <t>efficient.engineer@gmail.com</t>
  </si>
  <si>
    <t>DELL</t>
  </si>
  <si>
    <t>manjunath.db@fidrox.com</t>
  </si>
  <si>
    <t>ergo.designs@yahoo.in</t>
  </si>
  <si>
    <t>CANON</t>
  </si>
  <si>
    <t>HP</t>
  </si>
  <si>
    <t>mahacomputech@gmail.com</t>
  </si>
  <si>
    <t>info@mtt1970.com</t>
  </si>
  <si>
    <t>sunil.rke@gmail.com</t>
  </si>
  <si>
    <t>AMS-INDIA</t>
  </si>
  <si>
    <t>Idea Lab</t>
  </si>
  <si>
    <t>http://www.sit.ac.in</t>
  </si>
  <si>
    <t>Fabrication</t>
  </si>
  <si>
    <t>Trainer</t>
  </si>
  <si>
    <t>Office Equipment</t>
  </si>
  <si>
    <t>SIT-01</t>
  </si>
  <si>
    <t>SIT-02</t>
  </si>
  <si>
    <t>SIT-03</t>
  </si>
  <si>
    <t>SIT-04</t>
  </si>
  <si>
    <t>SIT-05</t>
  </si>
  <si>
    <t>SIT-06</t>
  </si>
  <si>
    <t>SIT-07</t>
  </si>
  <si>
    <t>SIT-08</t>
  </si>
  <si>
    <t>SIT-09</t>
  </si>
  <si>
    <t>SIT-10</t>
  </si>
  <si>
    <t>SIT-11</t>
  </si>
  <si>
    <t>SIT-12</t>
  </si>
  <si>
    <t>SIT-13</t>
  </si>
  <si>
    <t>SIT-14</t>
  </si>
  <si>
    <t>SIT-15</t>
  </si>
  <si>
    <t>SIT-16</t>
  </si>
  <si>
    <t>SIT-17</t>
  </si>
  <si>
    <t>SIT-18</t>
  </si>
  <si>
    <t>SIT-19</t>
  </si>
  <si>
    <t>SIT-20</t>
  </si>
  <si>
    <t>SIT-21</t>
  </si>
  <si>
    <t>SIT-22</t>
  </si>
  <si>
    <t>SIT-23</t>
  </si>
  <si>
    <t>SIT-24</t>
  </si>
  <si>
    <t>SIT-25</t>
  </si>
  <si>
    <t>SIT-26</t>
  </si>
  <si>
    <t>TSHIRT MUG PRODUCT FRONT NAME IMAGE PRINTING MACHINE</t>
  </si>
  <si>
    <t>VINYL CUTTER PLOTTER</t>
  </si>
  <si>
    <t>PORTABLE WELDING M C I MIG 400</t>
  </si>
  <si>
    <t>DRILLING M C 10RE KIT</t>
  </si>
  <si>
    <t>GRINDING M C 4 GWS 600</t>
  </si>
  <si>
    <t>GRINDING M C GBG 35 15</t>
  </si>
  <si>
    <t>DRILLING MC GBH 220 PROMO</t>
  </si>
  <si>
    <t>DRILLING MC 10MM</t>
  </si>
  <si>
    <t>LASER CUTTER and ENGRAVER</t>
  </si>
  <si>
    <t>COILTRANSFORMER WINDING MACHINE MOTORISED</t>
  </si>
  <si>
    <t>UP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</si>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</sst>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2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color theme="5"/>
      <name val="Calibri"/>
      <family val="2"/>
    </font>
    <font>
      <u/>
      <sz val="10"/>
      <color theme="4" tint="-0.249977111117893"/>
      <name val="Calibri"/>
      <family val="2"/>
    </font>
    <font>
      <sz val="10"/>
      <color theme="4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0" fillId="2" borderId="0" xfId="0" applyFill="1"/>
    <xf numFmtId="0" fontId="2" fillId="0" borderId="0" xfId="0" applyFont="1" applyFill="1"/>
    <xf numFmtId="49" fontId="2" fillId="0" borderId="0" xfId="0" applyNumberFormat="1" applyFont="1" applyFill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1"/>
    <xf numFmtId="0" fontId="5" fillId="0" borderId="0" xfId="1" applyFont="1"/>
    <xf numFmtId="0" fontId="6" fillId="0" borderId="0" xfId="1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svtradingcorporation@yahoo.com" TargetMode="External"/><Relationship Id="rId13" Type="http://schemas.openxmlformats.org/officeDocument/2006/relationships/hyperlink" Target="mailto:ergo.designs@yahoo.in" TargetMode="External"/><Relationship Id="rId18" Type="http://schemas.openxmlformats.org/officeDocument/2006/relationships/hyperlink" Target="mailto:sunil.rke@gmail.com" TargetMode="External"/><Relationship Id="rId3" Type="http://schemas.openxmlformats.org/officeDocument/2006/relationships/hyperlink" Target="mailto:sitaicteidealab@sit.ac.in" TargetMode="External"/><Relationship Id="rId21" Type="http://schemas.openxmlformats.org/officeDocument/2006/relationships/hyperlink" Target="http://www.sit.ac.in/" TargetMode="External"/><Relationship Id="rId7" Type="http://schemas.openxmlformats.org/officeDocument/2006/relationships/hyperlink" Target="mailto:sitaicteidealab@sit.ac.in" TargetMode="External"/><Relationship Id="rId12" Type="http://schemas.openxmlformats.org/officeDocument/2006/relationships/hyperlink" Target="mailto:manjunath.db@fidrox.com" TargetMode="External"/><Relationship Id="rId17" Type="http://schemas.openxmlformats.org/officeDocument/2006/relationships/hyperlink" Target="mailto:info@mtt1970.com" TargetMode="External"/><Relationship Id="rId25" Type="http://schemas.openxmlformats.org/officeDocument/2006/relationships/queryTable" Target="../queryTables/queryTable1.xml"/><Relationship Id="rId2" Type="http://schemas.openxmlformats.org/officeDocument/2006/relationships/hyperlink" Target="mailto:sitaicteidealab@sit.ac.in" TargetMode="External"/><Relationship Id="rId16" Type="http://schemas.openxmlformats.org/officeDocument/2006/relationships/hyperlink" Target="mailto:info@mtt1970.com" TargetMode="External"/><Relationship Id="rId20" Type="http://schemas.openxmlformats.org/officeDocument/2006/relationships/hyperlink" Target="http://www.sit.ac.in/" TargetMode="External"/><Relationship Id="rId1" Type="http://schemas.openxmlformats.org/officeDocument/2006/relationships/hyperlink" Target="mailto:info@simsindia.net" TargetMode="External"/><Relationship Id="rId6" Type="http://schemas.openxmlformats.org/officeDocument/2006/relationships/hyperlink" Target="mailto:efficient.engineer@gmail.com" TargetMode="External"/><Relationship Id="rId11" Type="http://schemas.openxmlformats.org/officeDocument/2006/relationships/hyperlink" Target="mailto:sitaicteidealab@sit.ac.in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sitaicteidealab@sit.ac.in" TargetMode="External"/><Relationship Id="rId15" Type="http://schemas.openxmlformats.org/officeDocument/2006/relationships/hyperlink" Target="mailto:mahacomputech@gmail.com" TargetMode="External"/><Relationship Id="rId23" Type="http://schemas.openxmlformats.org/officeDocument/2006/relationships/hyperlink" Target="mailto:sitaicteidealab@sit.ac.in" TargetMode="External"/><Relationship Id="rId10" Type="http://schemas.openxmlformats.org/officeDocument/2006/relationships/hyperlink" Target="mailto:efficient.engineer@gmail.com" TargetMode="External"/><Relationship Id="rId19" Type="http://schemas.openxmlformats.org/officeDocument/2006/relationships/hyperlink" Target="mailto:sunil.rke@gmail.com" TargetMode="External"/><Relationship Id="rId4" Type="http://schemas.openxmlformats.org/officeDocument/2006/relationships/hyperlink" Target="mailto:info@simsindia.net" TargetMode="External"/><Relationship Id="rId9" Type="http://schemas.openxmlformats.org/officeDocument/2006/relationships/hyperlink" Target="mailto:ssvtradingcorporation@yahoo.com" TargetMode="External"/><Relationship Id="rId14" Type="http://schemas.openxmlformats.org/officeDocument/2006/relationships/hyperlink" Target="mailto:mahacomputech@gmail.com" TargetMode="External"/><Relationship Id="rId22" Type="http://schemas.openxmlformats.org/officeDocument/2006/relationships/hyperlink" Target="mailto:sitaicteidealab@s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7"/>
  <sheetViews>
    <sheetView tabSelected="1" zoomScale="85" zoomScaleNormal="85" workbookViewId="0">
      <selection activeCell="C2" sqref="C2"/>
    </sheetView>
  </sheetViews>
  <sheetFormatPr defaultRowHeight="12.75" x14ac:dyDescent="0.2"/>
  <cols>
    <col min="1" max="1" width="30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53.57031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20.28515625" bestFit="1" customWidth="1"/>
    <col min="16" max="16" width="12.85546875" customWidth="1"/>
    <col min="17" max="17" width="16.85546875" customWidth="1"/>
    <col min="18" max="18" width="14.5703125" customWidth="1"/>
    <col min="19" max="19" width="22.85546875" bestFit="1" customWidth="1"/>
    <col min="20" max="20" width="42.140625" bestFit="1" customWidth="1"/>
    <col min="21" max="21" width="35.7109375" bestFit="1" customWidth="1"/>
    <col min="22" max="22" width="24.5703125" customWidth="1"/>
    <col min="23" max="23" width="27" customWidth="1"/>
    <col min="24" max="24" width="45.7109375" customWidth="1"/>
  </cols>
  <sheetData>
    <row r="1" spans="1:24" s="3" customFormat="1" x14ac:dyDescent="0.2">
      <c r="A1" s="5" t="s">
        <v>0</v>
      </c>
      <c r="B1" s="2" t="s">
        <v>1</v>
      </c>
      <c r="C1" s="2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5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t="15.75" x14ac:dyDescent="0.2">
      <c r="A2" s="7" t="s">
        <v>25</v>
      </c>
      <c r="D2" t="s">
        <v>63</v>
      </c>
      <c r="E2" t="s">
        <v>89</v>
      </c>
      <c r="F2" s="10">
        <v>1</v>
      </c>
      <c r="G2" s="11" t="s">
        <v>61</v>
      </c>
      <c r="H2" t="s">
        <v>62</v>
      </c>
      <c r="J2" s="7" t="s">
        <v>25</v>
      </c>
      <c r="K2" t="s">
        <v>26</v>
      </c>
      <c r="L2" s="2" t="s">
        <v>84</v>
      </c>
      <c r="M2">
        <v>741525</v>
      </c>
      <c r="N2" s="13" t="s">
        <v>85</v>
      </c>
      <c r="O2" t="s">
        <v>125</v>
      </c>
      <c r="P2" t="s">
        <v>86</v>
      </c>
      <c r="Q2" s="4"/>
      <c r="R2" s="4"/>
      <c r="S2" s="4">
        <v>133474.5</v>
      </c>
      <c r="T2" s="7" t="s">
        <v>27</v>
      </c>
      <c r="U2" s="15" t="s">
        <v>64</v>
      </c>
      <c r="V2" s="14" t="s">
        <v>66</v>
      </c>
      <c r="W2" s="15" t="s">
        <v>65</v>
      </c>
      <c r="X2" s="15" t="s">
        <v>65</v>
      </c>
    </row>
    <row r="3" spans="1:24" ht="15.75" x14ac:dyDescent="0.2">
      <c r="A3" s="7" t="s">
        <v>123</v>
      </c>
      <c r="B3" s="7"/>
      <c r="D3" t="s">
        <v>63</v>
      </c>
      <c r="E3" t="s">
        <v>90</v>
      </c>
      <c r="F3" s="10">
        <v>2</v>
      </c>
      <c r="G3" s="11" t="s">
        <v>24</v>
      </c>
      <c r="H3" t="s">
        <v>62</v>
      </c>
      <c r="J3" s="7" t="s">
        <v>28</v>
      </c>
      <c r="K3" t="s">
        <v>26</v>
      </c>
      <c r="L3" s="2" t="s">
        <v>84</v>
      </c>
      <c r="M3">
        <v>338983</v>
      </c>
      <c r="N3" s="13" t="s">
        <v>85</v>
      </c>
      <c r="O3" t="s">
        <v>125</v>
      </c>
      <c r="P3" t="s">
        <v>86</v>
      </c>
      <c r="S3">
        <v>61016.94</v>
      </c>
      <c r="T3" s="7" t="s">
        <v>27</v>
      </c>
      <c r="U3" s="15" t="s">
        <v>64</v>
      </c>
      <c r="V3" s="14" t="s">
        <v>66</v>
      </c>
      <c r="W3" s="15" t="s">
        <v>65</v>
      </c>
      <c r="X3" s="15" t="s">
        <v>65</v>
      </c>
    </row>
    <row r="4" spans="1:24" ht="15.75" x14ac:dyDescent="0.2">
      <c r="A4" s="7" t="s">
        <v>29</v>
      </c>
      <c r="D4" t="s">
        <v>67</v>
      </c>
      <c r="E4" t="s">
        <v>91</v>
      </c>
      <c r="F4" s="10">
        <v>3</v>
      </c>
      <c r="G4" s="11" t="s">
        <v>24</v>
      </c>
      <c r="H4" t="s">
        <v>62</v>
      </c>
      <c r="J4" s="7" t="s">
        <v>29</v>
      </c>
      <c r="K4" t="s">
        <v>26</v>
      </c>
      <c r="L4" s="2" t="s">
        <v>84</v>
      </c>
      <c r="M4">
        <v>10805</v>
      </c>
      <c r="N4" s="13" t="s">
        <v>85</v>
      </c>
      <c r="O4" t="s">
        <v>125</v>
      </c>
      <c r="P4" t="s">
        <v>86</v>
      </c>
      <c r="S4">
        <f>972.45+972.45</f>
        <v>1944.9</v>
      </c>
      <c r="T4" s="7" t="s">
        <v>46</v>
      </c>
      <c r="U4" s="15" t="s">
        <v>74</v>
      </c>
      <c r="V4" s="14" t="s">
        <v>66</v>
      </c>
      <c r="W4" s="15" t="s">
        <v>65</v>
      </c>
      <c r="X4" s="15" t="s">
        <v>65</v>
      </c>
    </row>
    <row r="5" spans="1:24" ht="15.75" x14ac:dyDescent="0.2">
      <c r="A5" s="7" t="s">
        <v>30</v>
      </c>
      <c r="D5" t="s">
        <v>68</v>
      </c>
      <c r="E5" t="s">
        <v>92</v>
      </c>
      <c r="F5" s="10">
        <v>4</v>
      </c>
      <c r="G5" s="11" t="s">
        <v>24</v>
      </c>
      <c r="H5" t="s">
        <v>62</v>
      </c>
      <c r="J5" s="7" t="s">
        <v>30</v>
      </c>
      <c r="K5" t="s">
        <v>26</v>
      </c>
      <c r="L5" s="2" t="s">
        <v>84</v>
      </c>
      <c r="M5">
        <v>25000</v>
      </c>
      <c r="N5" s="13" t="s">
        <v>85</v>
      </c>
      <c r="O5" t="s">
        <v>125</v>
      </c>
      <c r="P5" t="s">
        <v>87</v>
      </c>
      <c r="S5">
        <f>2250+2250</f>
        <v>4500</v>
      </c>
      <c r="T5" s="7" t="s">
        <v>46</v>
      </c>
      <c r="U5" s="15" t="s">
        <v>74</v>
      </c>
      <c r="V5" s="14" t="s">
        <v>66</v>
      </c>
      <c r="W5" s="15" t="s">
        <v>65</v>
      </c>
      <c r="X5" s="15" t="s">
        <v>65</v>
      </c>
    </row>
    <row r="6" spans="1:24" ht="15.75" x14ac:dyDescent="0.2">
      <c r="A6" s="7" t="s">
        <v>31</v>
      </c>
      <c r="D6" t="s">
        <v>68</v>
      </c>
      <c r="E6" t="s">
        <v>93</v>
      </c>
      <c r="F6" s="10">
        <v>5</v>
      </c>
      <c r="G6" s="11" t="s">
        <v>24</v>
      </c>
      <c r="H6" t="s">
        <v>62</v>
      </c>
      <c r="J6" s="7" t="s">
        <v>31</v>
      </c>
      <c r="K6" t="s">
        <v>26</v>
      </c>
      <c r="L6" s="2" t="s">
        <v>84</v>
      </c>
      <c r="M6">
        <v>8390</v>
      </c>
      <c r="N6" s="13" t="s">
        <v>85</v>
      </c>
      <c r="O6" t="s">
        <v>125</v>
      </c>
      <c r="P6" t="s">
        <v>87</v>
      </c>
      <c r="S6">
        <f>755.1+755.1</f>
        <v>1510.2</v>
      </c>
      <c r="T6" s="7" t="s">
        <v>46</v>
      </c>
      <c r="U6" s="15" t="s">
        <v>74</v>
      </c>
      <c r="V6" s="14" t="s">
        <v>66</v>
      </c>
      <c r="W6" s="15" t="s">
        <v>65</v>
      </c>
      <c r="X6" s="15" t="s">
        <v>65</v>
      </c>
    </row>
    <row r="7" spans="1:24" ht="15.75" x14ac:dyDescent="0.2">
      <c r="A7" s="7" t="s">
        <v>32</v>
      </c>
      <c r="D7" t="s">
        <v>69</v>
      </c>
      <c r="E7" t="s">
        <v>94</v>
      </c>
      <c r="F7" s="10">
        <v>6</v>
      </c>
      <c r="G7" s="11" t="s">
        <v>24</v>
      </c>
      <c r="H7" t="s">
        <v>62</v>
      </c>
      <c r="J7" s="7" t="s">
        <v>32</v>
      </c>
      <c r="K7" t="s">
        <v>26</v>
      </c>
      <c r="L7" s="2" t="s">
        <v>84</v>
      </c>
      <c r="M7">
        <v>10508</v>
      </c>
      <c r="N7" s="13" t="s">
        <v>85</v>
      </c>
      <c r="O7" t="s">
        <v>125</v>
      </c>
      <c r="P7" t="s">
        <v>86</v>
      </c>
      <c r="S7">
        <f>945.72+945.72</f>
        <v>1891.44</v>
      </c>
      <c r="T7" s="7" t="s">
        <v>46</v>
      </c>
      <c r="U7" s="15" t="s">
        <v>74</v>
      </c>
      <c r="V7" s="14" t="s">
        <v>66</v>
      </c>
      <c r="W7" s="15" t="s">
        <v>65</v>
      </c>
      <c r="X7" s="15" t="s">
        <v>65</v>
      </c>
    </row>
    <row r="8" spans="1:24" ht="15.75" x14ac:dyDescent="0.2">
      <c r="A8" s="7" t="s">
        <v>33</v>
      </c>
      <c r="D8" t="s">
        <v>70</v>
      </c>
      <c r="E8" t="s">
        <v>95</v>
      </c>
      <c r="F8" s="10">
        <v>7</v>
      </c>
      <c r="G8" s="11" t="s">
        <v>24</v>
      </c>
      <c r="H8" t="s">
        <v>62</v>
      </c>
      <c r="J8" s="7" t="s">
        <v>33</v>
      </c>
      <c r="K8" t="s">
        <v>26</v>
      </c>
      <c r="L8" s="2" t="s">
        <v>84</v>
      </c>
      <c r="M8">
        <v>12882</v>
      </c>
      <c r="N8" s="13" t="s">
        <v>85</v>
      </c>
      <c r="O8" t="s">
        <v>125</v>
      </c>
      <c r="P8" t="s">
        <v>86</v>
      </c>
      <c r="S8">
        <f>1159.38+1159.38</f>
        <v>2318.7600000000002</v>
      </c>
      <c r="T8" s="7" t="s">
        <v>46</v>
      </c>
      <c r="U8" s="15" t="s">
        <v>74</v>
      </c>
      <c r="V8" s="14" t="s">
        <v>66</v>
      </c>
      <c r="W8" s="15" t="s">
        <v>65</v>
      </c>
      <c r="X8" s="15" t="s">
        <v>65</v>
      </c>
    </row>
    <row r="9" spans="1:24" ht="15.75" x14ac:dyDescent="0.2">
      <c r="A9" s="7" t="s">
        <v>122</v>
      </c>
      <c r="B9" s="7"/>
      <c r="D9" t="s">
        <v>70</v>
      </c>
      <c r="E9" t="s">
        <v>96</v>
      </c>
      <c r="F9" s="10">
        <v>8</v>
      </c>
      <c r="G9" s="11" t="s">
        <v>24</v>
      </c>
      <c r="H9" t="s">
        <v>62</v>
      </c>
      <c r="J9" s="7" t="s">
        <v>34</v>
      </c>
      <c r="K9" t="s">
        <v>26</v>
      </c>
      <c r="L9" s="2" t="s">
        <v>84</v>
      </c>
      <c r="M9">
        <v>2512.14</v>
      </c>
      <c r="N9" s="13" t="s">
        <v>85</v>
      </c>
      <c r="O9" t="s">
        <v>125</v>
      </c>
      <c r="P9" t="s">
        <v>86</v>
      </c>
      <c r="S9">
        <f>2512.14*0.18</f>
        <v>452.18519999999995</v>
      </c>
      <c r="T9" s="7" t="s">
        <v>47</v>
      </c>
      <c r="U9" s="15" t="s">
        <v>73</v>
      </c>
      <c r="V9" s="14" t="s">
        <v>66</v>
      </c>
      <c r="W9" s="15" t="s">
        <v>65</v>
      </c>
      <c r="X9" s="15" t="s">
        <v>65</v>
      </c>
    </row>
    <row r="10" spans="1:24" ht="31.5" x14ac:dyDescent="0.2">
      <c r="A10" s="8" t="s">
        <v>35</v>
      </c>
      <c r="D10" t="s">
        <v>70</v>
      </c>
      <c r="E10" t="s">
        <v>97</v>
      </c>
      <c r="F10" s="10">
        <v>9</v>
      </c>
      <c r="G10" s="11" t="s">
        <v>24</v>
      </c>
      <c r="H10" t="s">
        <v>62</v>
      </c>
      <c r="J10" s="8" t="s">
        <v>35</v>
      </c>
      <c r="K10" t="s">
        <v>26</v>
      </c>
      <c r="L10" s="2" t="s">
        <v>84</v>
      </c>
      <c r="M10">
        <v>4549.1400000000003</v>
      </c>
      <c r="N10" s="13" t="s">
        <v>85</v>
      </c>
      <c r="O10" t="s">
        <v>125</v>
      </c>
      <c r="P10" t="s">
        <v>86</v>
      </c>
      <c r="S10">
        <f>4549.14*0.18</f>
        <v>818.84519999999998</v>
      </c>
      <c r="T10" s="7" t="s">
        <v>47</v>
      </c>
      <c r="U10" s="15" t="s">
        <v>73</v>
      </c>
      <c r="V10" s="14" t="s">
        <v>66</v>
      </c>
      <c r="W10" s="15" t="s">
        <v>65</v>
      </c>
      <c r="X10" s="15" t="s">
        <v>65</v>
      </c>
    </row>
    <row r="11" spans="1:24" ht="31.5" x14ac:dyDescent="0.2">
      <c r="A11" s="8" t="s">
        <v>121</v>
      </c>
      <c r="D11" t="s">
        <v>70</v>
      </c>
      <c r="E11" t="s">
        <v>98</v>
      </c>
      <c r="F11" s="10">
        <v>10</v>
      </c>
      <c r="G11" s="11" t="s">
        <v>24</v>
      </c>
      <c r="H11" t="s">
        <v>62</v>
      </c>
      <c r="J11" s="8" t="s">
        <v>36</v>
      </c>
      <c r="K11" t="s">
        <v>26</v>
      </c>
      <c r="L11" s="2" t="s">
        <v>84</v>
      </c>
      <c r="M11">
        <v>6993.86</v>
      </c>
      <c r="N11" s="13" t="s">
        <v>85</v>
      </c>
      <c r="O11" t="s">
        <v>125</v>
      </c>
      <c r="P11" t="s">
        <v>86</v>
      </c>
      <c r="S11">
        <f>6993.86*0.18</f>
        <v>1258.8947999999998</v>
      </c>
      <c r="T11" s="7" t="s">
        <v>47</v>
      </c>
      <c r="U11" s="15" t="s">
        <v>73</v>
      </c>
      <c r="V11" s="14" t="s">
        <v>66</v>
      </c>
      <c r="W11" s="15" t="s">
        <v>65</v>
      </c>
      <c r="X11" s="15" t="s">
        <v>65</v>
      </c>
    </row>
    <row r="12" spans="1:24" ht="15.75" x14ac:dyDescent="0.2">
      <c r="A12" s="7" t="s">
        <v>120</v>
      </c>
      <c r="B12" s="7"/>
      <c r="D12" t="s">
        <v>70</v>
      </c>
      <c r="E12" t="s">
        <v>99</v>
      </c>
      <c r="F12" s="10">
        <v>11</v>
      </c>
      <c r="G12" s="11" t="s">
        <v>24</v>
      </c>
      <c r="H12" t="s">
        <v>62</v>
      </c>
      <c r="J12" s="7" t="s">
        <v>37</v>
      </c>
      <c r="K12" t="s">
        <v>26</v>
      </c>
      <c r="L12" s="2" t="s">
        <v>84</v>
      </c>
      <c r="M12">
        <v>8691.36</v>
      </c>
      <c r="N12" s="13" t="s">
        <v>85</v>
      </c>
      <c r="O12" t="s">
        <v>125</v>
      </c>
      <c r="P12" t="s">
        <v>86</v>
      </c>
      <c r="S12">
        <f>8691.36*0.18</f>
        <v>1564.4448</v>
      </c>
      <c r="T12" s="7" t="s">
        <v>47</v>
      </c>
      <c r="U12" s="15" t="s">
        <v>73</v>
      </c>
      <c r="V12" s="14" t="s">
        <v>66</v>
      </c>
      <c r="W12" s="15" t="s">
        <v>65</v>
      </c>
      <c r="X12" s="15" t="s">
        <v>65</v>
      </c>
    </row>
    <row r="13" spans="1:24" ht="15.75" x14ac:dyDescent="0.2">
      <c r="A13" s="7" t="s">
        <v>119</v>
      </c>
      <c r="B13" s="7"/>
      <c r="D13" t="s">
        <v>70</v>
      </c>
      <c r="E13" t="s">
        <v>100</v>
      </c>
      <c r="F13" s="10">
        <v>12</v>
      </c>
      <c r="G13" s="11" t="s">
        <v>24</v>
      </c>
      <c r="H13" t="s">
        <v>62</v>
      </c>
      <c r="J13" s="7" t="s">
        <v>38</v>
      </c>
      <c r="K13" t="s">
        <v>26</v>
      </c>
      <c r="L13" s="2" t="s">
        <v>84</v>
      </c>
      <c r="M13">
        <v>2444.73</v>
      </c>
      <c r="N13" s="13" t="s">
        <v>85</v>
      </c>
      <c r="O13" t="s">
        <v>125</v>
      </c>
      <c r="P13" t="s">
        <v>86</v>
      </c>
      <c r="S13">
        <f>2444.73*0.18</f>
        <v>440.0514</v>
      </c>
      <c r="T13" s="7" t="s">
        <v>47</v>
      </c>
      <c r="U13" s="15" t="s">
        <v>73</v>
      </c>
      <c r="V13" s="14" t="s">
        <v>66</v>
      </c>
      <c r="W13" s="15" t="s">
        <v>65</v>
      </c>
      <c r="X13" s="15" t="s">
        <v>65</v>
      </c>
    </row>
    <row r="14" spans="1:24" ht="15.75" x14ac:dyDescent="0.2">
      <c r="A14" s="7" t="s">
        <v>118</v>
      </c>
      <c r="B14" s="7"/>
      <c r="D14" t="s">
        <v>70</v>
      </c>
      <c r="E14" t="s">
        <v>101</v>
      </c>
      <c r="F14" s="10">
        <v>13</v>
      </c>
      <c r="G14" s="11" t="s">
        <v>24</v>
      </c>
      <c r="H14" t="s">
        <v>62</v>
      </c>
      <c r="J14" s="7" t="s">
        <v>39</v>
      </c>
      <c r="K14" t="s">
        <v>26</v>
      </c>
      <c r="L14" s="2" t="s">
        <v>84</v>
      </c>
      <c r="M14">
        <v>9234.7199999999993</v>
      </c>
      <c r="N14" s="13" t="s">
        <v>85</v>
      </c>
      <c r="O14" t="s">
        <v>125</v>
      </c>
      <c r="P14" t="s">
        <v>86</v>
      </c>
      <c r="S14">
        <f>9234.72*0.18</f>
        <v>1662.2495999999999</v>
      </c>
      <c r="T14" s="7" t="s">
        <v>47</v>
      </c>
      <c r="U14" s="15" t="s">
        <v>73</v>
      </c>
      <c r="V14" s="14" t="s">
        <v>66</v>
      </c>
      <c r="W14" s="15" t="s">
        <v>65</v>
      </c>
      <c r="X14" s="15" t="s">
        <v>65</v>
      </c>
    </row>
    <row r="15" spans="1:24" ht="31.5" x14ac:dyDescent="0.2">
      <c r="A15" s="8" t="s">
        <v>117</v>
      </c>
      <c r="B15" s="8"/>
      <c r="D15" t="s">
        <v>71</v>
      </c>
      <c r="E15" t="s">
        <v>102</v>
      </c>
      <c r="F15" s="10">
        <v>14</v>
      </c>
      <c r="G15" s="11" t="s">
        <v>24</v>
      </c>
      <c r="H15" t="s">
        <v>62</v>
      </c>
      <c r="J15" s="8" t="s">
        <v>40</v>
      </c>
      <c r="K15" t="s">
        <v>26</v>
      </c>
      <c r="L15" s="2" t="s">
        <v>84</v>
      </c>
      <c r="M15">
        <v>127030.54</v>
      </c>
      <c r="N15" s="13" t="s">
        <v>85</v>
      </c>
      <c r="O15" t="s">
        <v>125</v>
      </c>
      <c r="P15" t="s">
        <v>86</v>
      </c>
      <c r="S15">
        <f>127030.54*0.18</f>
        <v>22865.497199999998</v>
      </c>
      <c r="T15" s="7" t="s">
        <v>47</v>
      </c>
      <c r="U15" s="15" t="s">
        <v>73</v>
      </c>
      <c r="V15" s="14" t="s">
        <v>66</v>
      </c>
      <c r="W15" s="15" t="s">
        <v>65</v>
      </c>
      <c r="X15" s="15" t="s">
        <v>65</v>
      </c>
    </row>
    <row r="16" spans="1:24" ht="31.5" x14ac:dyDescent="0.2">
      <c r="A16" s="8" t="s">
        <v>41</v>
      </c>
      <c r="D16" t="s">
        <v>72</v>
      </c>
      <c r="E16" t="s">
        <v>103</v>
      </c>
      <c r="F16" s="10">
        <v>15</v>
      </c>
      <c r="G16" s="11" t="s">
        <v>24</v>
      </c>
      <c r="H16" t="s">
        <v>62</v>
      </c>
      <c r="J16" s="8" t="s">
        <v>41</v>
      </c>
      <c r="K16" t="s">
        <v>26</v>
      </c>
      <c r="L16" s="2" t="s">
        <v>84</v>
      </c>
      <c r="M16">
        <v>39285</v>
      </c>
      <c r="N16" s="13" t="s">
        <v>85</v>
      </c>
      <c r="O16" t="s">
        <v>125</v>
      </c>
      <c r="P16" t="s">
        <v>86</v>
      </c>
      <c r="S16">
        <f>39285*0.18</f>
        <v>7071.3</v>
      </c>
      <c r="T16" s="7" t="s">
        <v>47</v>
      </c>
      <c r="U16" s="15" t="s">
        <v>73</v>
      </c>
      <c r="V16" s="14" t="s">
        <v>66</v>
      </c>
      <c r="W16" s="15" t="s">
        <v>65</v>
      </c>
      <c r="X16" s="15" t="s">
        <v>65</v>
      </c>
    </row>
    <row r="17" spans="1:24" ht="47.25" x14ac:dyDescent="0.2">
      <c r="A17" s="8" t="s">
        <v>42</v>
      </c>
      <c r="D17" t="s">
        <v>75</v>
      </c>
      <c r="E17" t="s">
        <v>104</v>
      </c>
      <c r="F17" s="10">
        <v>16</v>
      </c>
      <c r="G17" s="11" t="s">
        <v>24</v>
      </c>
      <c r="H17" t="s">
        <v>62</v>
      </c>
      <c r="J17" s="8" t="s">
        <v>42</v>
      </c>
      <c r="K17" t="s">
        <v>26</v>
      </c>
      <c r="L17" s="2" t="s">
        <v>84</v>
      </c>
      <c r="M17">
        <v>100700</v>
      </c>
      <c r="N17" s="13" t="s">
        <v>85</v>
      </c>
      <c r="O17" t="s">
        <v>125</v>
      </c>
      <c r="P17" t="s">
        <v>86</v>
      </c>
      <c r="S17">
        <f>100700*0.18</f>
        <v>18126</v>
      </c>
      <c r="T17" s="7" t="s">
        <v>48</v>
      </c>
      <c r="U17" s="13" t="s">
        <v>76</v>
      </c>
      <c r="V17" s="14" t="s">
        <v>66</v>
      </c>
      <c r="W17" s="15" t="s">
        <v>65</v>
      </c>
      <c r="X17" s="15" t="s">
        <v>65</v>
      </c>
    </row>
    <row r="18" spans="1:24" ht="47.25" x14ac:dyDescent="0.2">
      <c r="A18" s="8" t="s">
        <v>43</v>
      </c>
      <c r="D18" t="s">
        <v>49</v>
      </c>
      <c r="E18" t="s">
        <v>105</v>
      </c>
      <c r="F18" s="10">
        <v>17</v>
      </c>
      <c r="G18" s="11" t="s">
        <v>24</v>
      </c>
      <c r="H18" t="s">
        <v>62</v>
      </c>
      <c r="J18" s="8" t="s">
        <v>43</v>
      </c>
      <c r="K18" t="s">
        <v>26</v>
      </c>
      <c r="L18" s="2" t="s">
        <v>84</v>
      </c>
      <c r="M18">
        <v>88500</v>
      </c>
      <c r="N18" s="13" t="s">
        <v>85</v>
      </c>
      <c r="O18" t="s">
        <v>125</v>
      </c>
      <c r="P18" t="s">
        <v>86</v>
      </c>
      <c r="S18">
        <f>88500*0.18</f>
        <v>15930</v>
      </c>
      <c r="T18" s="7" t="s">
        <v>49</v>
      </c>
      <c r="U18" s="13" t="s">
        <v>77</v>
      </c>
      <c r="V18" s="14" t="s">
        <v>66</v>
      </c>
      <c r="W18" s="15" t="s">
        <v>65</v>
      </c>
      <c r="X18" s="15" t="s">
        <v>65</v>
      </c>
    </row>
    <row r="19" spans="1:24" ht="31.5" x14ac:dyDescent="0.2">
      <c r="A19" s="8" t="s">
        <v>44</v>
      </c>
      <c r="D19" t="s">
        <v>78</v>
      </c>
      <c r="E19" t="s">
        <v>106</v>
      </c>
      <c r="F19" s="10">
        <v>18</v>
      </c>
      <c r="G19" s="11" t="s">
        <v>24</v>
      </c>
      <c r="H19" t="s">
        <v>62</v>
      </c>
      <c r="J19" s="8" t="s">
        <v>44</v>
      </c>
      <c r="K19" t="s">
        <v>26</v>
      </c>
      <c r="L19" s="2" t="s">
        <v>84</v>
      </c>
      <c r="M19">
        <v>13983.05</v>
      </c>
      <c r="N19" s="13" t="s">
        <v>85</v>
      </c>
      <c r="O19" t="s">
        <v>125</v>
      </c>
      <c r="P19" t="s">
        <v>88</v>
      </c>
      <c r="S19">
        <v>2516.94</v>
      </c>
      <c r="T19" s="7" t="s">
        <v>50</v>
      </c>
      <c r="U19" s="13" t="s">
        <v>80</v>
      </c>
      <c r="V19" s="14" t="s">
        <v>66</v>
      </c>
      <c r="W19" s="15" t="s">
        <v>65</v>
      </c>
      <c r="X19" s="15" t="s">
        <v>65</v>
      </c>
    </row>
    <row r="20" spans="1:24" ht="31.5" x14ac:dyDescent="0.2">
      <c r="A20" s="8" t="s">
        <v>45</v>
      </c>
      <c r="D20" t="s">
        <v>79</v>
      </c>
      <c r="E20" t="s">
        <v>107</v>
      </c>
      <c r="F20" s="10">
        <v>19</v>
      </c>
      <c r="G20" s="11" t="s">
        <v>24</v>
      </c>
      <c r="H20" t="s">
        <v>62</v>
      </c>
      <c r="J20" s="8" t="s">
        <v>45</v>
      </c>
      <c r="K20" t="s">
        <v>26</v>
      </c>
      <c r="L20" s="2" t="s">
        <v>84</v>
      </c>
      <c r="M20">
        <v>20762.71</v>
      </c>
      <c r="N20" s="13" t="s">
        <v>85</v>
      </c>
      <c r="O20" t="s">
        <v>125</v>
      </c>
      <c r="P20" t="s">
        <v>88</v>
      </c>
      <c r="S20">
        <v>24499.99</v>
      </c>
      <c r="T20" s="7" t="s">
        <v>50</v>
      </c>
      <c r="U20" s="13" t="s">
        <v>80</v>
      </c>
      <c r="V20" s="14" t="s">
        <v>66</v>
      </c>
      <c r="W20" s="15" t="s">
        <v>65</v>
      </c>
      <c r="X20" s="15" t="s">
        <v>65</v>
      </c>
    </row>
    <row r="21" spans="1:24" ht="15.75" x14ac:dyDescent="0.2">
      <c r="A21" s="9" t="s">
        <v>116</v>
      </c>
      <c r="B21" s="9"/>
      <c r="E21" t="s">
        <v>108</v>
      </c>
      <c r="F21" s="10">
        <v>20</v>
      </c>
      <c r="G21" s="11" t="s">
        <v>24</v>
      </c>
      <c r="H21" t="s">
        <v>62</v>
      </c>
      <c r="J21" s="9" t="s">
        <v>51</v>
      </c>
      <c r="K21" t="s">
        <v>26</v>
      </c>
      <c r="L21" s="2" t="s">
        <v>84</v>
      </c>
      <c r="N21" s="13" t="s">
        <v>85</v>
      </c>
      <c r="O21" t="s">
        <v>125</v>
      </c>
      <c r="P21" t="s">
        <v>86</v>
      </c>
      <c r="T21" s="12" t="s">
        <v>58</v>
      </c>
      <c r="U21" s="13" t="s">
        <v>81</v>
      </c>
      <c r="V21" s="14" t="s">
        <v>66</v>
      </c>
      <c r="W21" s="15" t="s">
        <v>65</v>
      </c>
      <c r="X21" s="15" t="s">
        <v>65</v>
      </c>
    </row>
    <row r="22" spans="1:24" ht="47.25" x14ac:dyDescent="0.2">
      <c r="A22" s="9" t="s">
        <v>124</v>
      </c>
      <c r="D22" t="s">
        <v>72</v>
      </c>
      <c r="E22" t="s">
        <v>109</v>
      </c>
      <c r="F22" s="10">
        <v>21</v>
      </c>
      <c r="G22" s="11" t="s">
        <v>24</v>
      </c>
      <c r="H22" t="s">
        <v>62</v>
      </c>
      <c r="J22" s="9" t="s">
        <v>52</v>
      </c>
      <c r="K22" t="s">
        <v>26</v>
      </c>
      <c r="L22" s="2" t="s">
        <v>84</v>
      </c>
      <c r="M22">
        <v>147500</v>
      </c>
      <c r="N22" s="13" t="s">
        <v>85</v>
      </c>
      <c r="O22" t="s">
        <v>125</v>
      </c>
      <c r="P22" t="s">
        <v>86</v>
      </c>
      <c r="S22">
        <f>147500*0.18</f>
        <v>26550</v>
      </c>
      <c r="T22" s="12" t="s">
        <v>58</v>
      </c>
      <c r="U22" s="13" t="s">
        <v>81</v>
      </c>
      <c r="V22" s="14" t="s">
        <v>66</v>
      </c>
      <c r="W22" s="15" t="s">
        <v>65</v>
      </c>
      <c r="X22" s="15" t="s">
        <v>65</v>
      </c>
    </row>
    <row r="23" spans="1:24" ht="47.25" x14ac:dyDescent="0.2">
      <c r="A23" s="9" t="s">
        <v>115</v>
      </c>
      <c r="B23" s="9"/>
      <c r="D23" t="s">
        <v>72</v>
      </c>
      <c r="E23" t="s">
        <v>110</v>
      </c>
      <c r="F23" s="10">
        <v>22</v>
      </c>
      <c r="G23" s="11" t="s">
        <v>24</v>
      </c>
      <c r="H23" t="s">
        <v>62</v>
      </c>
      <c r="J23" s="9" t="s">
        <v>53</v>
      </c>
      <c r="K23" t="s">
        <v>26</v>
      </c>
      <c r="L23" s="2" t="s">
        <v>84</v>
      </c>
      <c r="M23">
        <v>53100</v>
      </c>
      <c r="N23" s="13" t="s">
        <v>85</v>
      </c>
      <c r="O23" t="s">
        <v>125</v>
      </c>
      <c r="P23" t="s">
        <v>86</v>
      </c>
      <c r="S23">
        <f>53100*0.18</f>
        <v>9558</v>
      </c>
      <c r="T23" s="12" t="s">
        <v>58</v>
      </c>
      <c r="U23" s="13" t="s">
        <v>81</v>
      </c>
      <c r="V23" s="14" t="s">
        <v>66</v>
      </c>
      <c r="W23" s="15" t="s">
        <v>65</v>
      </c>
      <c r="X23" s="15" t="s">
        <v>65</v>
      </c>
    </row>
    <row r="24" spans="1:24" ht="31.5" x14ac:dyDescent="0.2">
      <c r="A24" s="9" t="s">
        <v>54</v>
      </c>
      <c r="D24" t="s">
        <v>72</v>
      </c>
      <c r="E24" t="s">
        <v>111</v>
      </c>
      <c r="F24" s="10">
        <v>23</v>
      </c>
      <c r="G24" s="11" t="s">
        <v>24</v>
      </c>
      <c r="H24" t="s">
        <v>62</v>
      </c>
      <c r="J24" s="9" t="s">
        <v>54</v>
      </c>
      <c r="K24" t="s">
        <v>26</v>
      </c>
      <c r="L24" s="2" t="s">
        <v>84</v>
      </c>
      <c r="M24">
        <f>5310+5310</f>
        <v>10620</v>
      </c>
      <c r="N24" s="13" t="s">
        <v>85</v>
      </c>
      <c r="O24" t="s">
        <v>125</v>
      </c>
      <c r="P24" t="s">
        <v>86</v>
      </c>
      <c r="S24">
        <f>10620*0.18</f>
        <v>1911.6</v>
      </c>
      <c r="T24" s="12" t="s">
        <v>58</v>
      </c>
      <c r="U24" s="13" t="s">
        <v>81</v>
      </c>
      <c r="V24" s="14" t="s">
        <v>66</v>
      </c>
      <c r="W24" s="15" t="s">
        <v>65</v>
      </c>
      <c r="X24" s="15" t="s">
        <v>65</v>
      </c>
    </row>
    <row r="25" spans="1:24" ht="31.5" x14ac:dyDescent="0.2">
      <c r="A25" s="9" t="s">
        <v>55</v>
      </c>
      <c r="D25" t="s">
        <v>70</v>
      </c>
      <c r="E25" t="s">
        <v>112</v>
      </c>
      <c r="F25" s="10">
        <v>24</v>
      </c>
      <c r="G25" s="11" t="s">
        <v>24</v>
      </c>
      <c r="H25" t="s">
        <v>62</v>
      </c>
      <c r="J25" s="9" t="s">
        <v>55</v>
      </c>
      <c r="K25" t="s">
        <v>26</v>
      </c>
      <c r="L25" s="2" t="s">
        <v>84</v>
      </c>
      <c r="M25">
        <f>4990*4</f>
        <v>19960</v>
      </c>
      <c r="N25" s="13" t="s">
        <v>85</v>
      </c>
      <c r="O25" t="s">
        <v>125</v>
      </c>
      <c r="P25" t="s">
        <v>86</v>
      </c>
      <c r="S25">
        <f>+M25*0.18</f>
        <v>3592.7999999999997</v>
      </c>
      <c r="T25" s="12" t="s">
        <v>59</v>
      </c>
      <c r="U25" s="13" t="s">
        <v>82</v>
      </c>
      <c r="V25" s="14" t="s">
        <v>66</v>
      </c>
      <c r="W25" s="15" t="s">
        <v>65</v>
      </c>
      <c r="X25" s="15" t="s">
        <v>65</v>
      </c>
    </row>
    <row r="26" spans="1:24" ht="31.5" x14ac:dyDescent="0.2">
      <c r="A26" s="9" t="s">
        <v>56</v>
      </c>
      <c r="E26" t="s">
        <v>113</v>
      </c>
      <c r="F26" s="10">
        <v>25</v>
      </c>
      <c r="G26" s="11" t="s">
        <v>24</v>
      </c>
      <c r="H26" t="s">
        <v>62</v>
      </c>
      <c r="J26" s="9" t="s">
        <v>56</v>
      </c>
      <c r="K26" t="s">
        <v>26</v>
      </c>
      <c r="L26" s="2" t="s">
        <v>84</v>
      </c>
      <c r="M26">
        <v>6000</v>
      </c>
      <c r="N26" s="13" t="s">
        <v>85</v>
      </c>
      <c r="O26" t="s">
        <v>125</v>
      </c>
      <c r="P26" t="s">
        <v>126</v>
      </c>
      <c r="S26">
        <f>6000*0.18</f>
        <v>1080</v>
      </c>
      <c r="T26" s="12" t="s">
        <v>59</v>
      </c>
      <c r="U26" s="13" t="s">
        <v>82</v>
      </c>
      <c r="V26" s="14" t="s">
        <v>66</v>
      </c>
      <c r="W26" s="15" t="s">
        <v>65</v>
      </c>
      <c r="X26" s="15" t="s">
        <v>65</v>
      </c>
    </row>
    <row r="27" spans="1:24" ht="15.75" x14ac:dyDescent="0.2">
      <c r="A27" s="9" t="s">
        <v>57</v>
      </c>
      <c r="D27" t="s">
        <v>83</v>
      </c>
      <c r="E27" t="s">
        <v>114</v>
      </c>
      <c r="F27" s="10">
        <v>26</v>
      </c>
      <c r="G27" s="11" t="s">
        <v>24</v>
      </c>
      <c r="H27" t="s">
        <v>62</v>
      </c>
      <c r="J27" s="9" t="s">
        <v>57</v>
      </c>
      <c r="K27" t="s">
        <v>26</v>
      </c>
      <c r="L27" s="2" t="s">
        <v>84</v>
      </c>
      <c r="M27">
        <v>868644</v>
      </c>
      <c r="N27" s="13" t="s">
        <v>85</v>
      </c>
      <c r="O27" t="s">
        <v>125</v>
      </c>
      <c r="P27" t="s">
        <v>86</v>
      </c>
      <c r="S27">
        <f>78177.96+78177.96</f>
        <v>156355.92000000001</v>
      </c>
      <c r="T27" s="12" t="s">
        <v>60</v>
      </c>
      <c r="U27" s="16"/>
      <c r="V27" s="14" t="s">
        <v>66</v>
      </c>
      <c r="W27" s="15" t="s">
        <v>65</v>
      </c>
      <c r="X27" s="15" t="s">
        <v>65</v>
      </c>
    </row>
  </sheetData>
  <hyperlinks>
    <hyperlink ref="U2" r:id="rId1" xr:uid="{00000000-0004-0000-0000-000000000000}"/>
    <hyperlink ref="V2" r:id="rId2" display="sitaicteidealab@sit.ac.in" xr:uid="{00000000-0004-0000-0000-000001000000}"/>
    <hyperlink ref="W2" r:id="rId3" xr:uid="{00000000-0004-0000-0000-000002000000}"/>
    <hyperlink ref="U3" r:id="rId4" xr:uid="{00000000-0004-0000-0000-000003000000}"/>
    <hyperlink ref="V3" r:id="rId5" display="sitaicteidealab@sit.ac.in" xr:uid="{00000000-0004-0000-0000-000004000000}"/>
    <hyperlink ref="U4" r:id="rId6" xr:uid="{00000000-0004-0000-0000-000005000000}"/>
    <hyperlink ref="V4:V27" r:id="rId7" display="sitaicteidealab@sit.ac.in" xr:uid="{00000000-0004-0000-0000-000006000000}"/>
    <hyperlink ref="U9" r:id="rId8" xr:uid="{00000000-0004-0000-0000-000007000000}"/>
    <hyperlink ref="U10:U16" r:id="rId9" display="ssvtradingcorporation@yahoo.com" xr:uid="{00000000-0004-0000-0000-000008000000}"/>
    <hyperlink ref="U5:U8" r:id="rId10" display="efficient.engineer@gmail.com" xr:uid="{00000000-0004-0000-0000-000009000000}"/>
    <hyperlink ref="W3:W27" r:id="rId11" display="sitaicteidealab@sit.ac.in" xr:uid="{00000000-0004-0000-0000-00000A000000}"/>
    <hyperlink ref="U17" r:id="rId12" xr:uid="{00000000-0004-0000-0000-00000B000000}"/>
    <hyperlink ref="U18" r:id="rId13" xr:uid="{00000000-0004-0000-0000-00000C000000}"/>
    <hyperlink ref="U19" r:id="rId14" xr:uid="{00000000-0004-0000-0000-00000D000000}"/>
    <hyperlink ref="U20" r:id="rId15" xr:uid="{00000000-0004-0000-0000-00000E000000}"/>
    <hyperlink ref="U21" r:id="rId16" xr:uid="{00000000-0004-0000-0000-00000F000000}"/>
    <hyperlink ref="U22:U24" r:id="rId17" display="info@mtt1970.com" xr:uid="{00000000-0004-0000-0000-000010000000}"/>
    <hyperlink ref="U25" r:id="rId18" xr:uid="{00000000-0004-0000-0000-000011000000}"/>
    <hyperlink ref="U26" r:id="rId19" xr:uid="{00000000-0004-0000-0000-000012000000}"/>
    <hyperlink ref="N2" r:id="rId20" xr:uid="{00000000-0004-0000-0000-000013000000}"/>
    <hyperlink ref="N3:N27" r:id="rId21" display="http://www.sit.ac.in" xr:uid="{00000000-0004-0000-0000-000014000000}"/>
    <hyperlink ref="X2" r:id="rId22" xr:uid="{00000000-0004-0000-0000-000015000000}"/>
    <hyperlink ref="X3:X27" r:id="rId23" display="sitaicteidealab@sit.ac.in" xr:uid="{00000000-0004-0000-0000-000016000000}"/>
  </hyperlinks>
  <pageMargins left="0.7" right="0.7" top="0.75" bottom="0.75" header="0.3" footer="0.3"/>
  <pageSetup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Pooja Punetha</cp:lastModifiedBy>
  <dcterms:created xsi:type="dcterms:W3CDTF">2017-12-08T08:18:22Z</dcterms:created>
  <dcterms:modified xsi:type="dcterms:W3CDTF">2024-06-06T06:29:46Z</dcterms:modified>
</cp:coreProperties>
</file>